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molina\Documents\MINSAL\COMGES\OOTT2019\PLANILLAS PROGRAMACION\"/>
    </mc:Choice>
  </mc:AlternateContent>
  <workbookProtection workbookAlgorithmName="SHA-512" workbookHashValue="ohIMXi8iO5dIAo1OXyYODGqSXvuGSG+Le4GO50fbvh3CwOrfNcR/uNgXwEKUsVARSJSe5JYC3sV3UD/fc9x7ag==" workbookSaltValue="nrsA+jmoBoaAcR4TA528xw==" workbookSpinCount="100000" lockStructure="1"/>
  <bookViews>
    <workbookView xWindow="0" yWindow="0" windowWidth="24000" windowHeight="9435"/>
  </bookViews>
  <sheets>
    <sheet name="Levantamiento" sheetId="3" r:id="rId1"/>
    <sheet name="Hoja1" sheetId="4" r:id="rId2"/>
  </sheets>
  <calcPr calcId="152511"/>
</workbook>
</file>

<file path=xl/calcChain.xml><?xml version="1.0" encoding="utf-8"?>
<calcChain xmlns="http://schemas.openxmlformats.org/spreadsheetml/2006/main">
  <c r="N31" i="3" l="1"/>
  <c r="N32" i="3"/>
  <c r="N33" i="3"/>
  <c r="N34" i="3"/>
  <c r="N35" i="3"/>
  <c r="N36" i="3"/>
  <c r="N37" i="3"/>
  <c r="N38" i="3"/>
  <c r="N39" i="3"/>
  <c r="N30" i="3"/>
  <c r="M31" i="3"/>
  <c r="M32" i="3"/>
  <c r="M33" i="3"/>
  <c r="M34" i="3"/>
  <c r="M35" i="3"/>
  <c r="M36" i="3"/>
  <c r="M37" i="3"/>
  <c r="M38" i="3"/>
  <c r="M39" i="3"/>
  <c r="M30" i="3"/>
  <c r="L31" i="3"/>
  <c r="L32" i="3"/>
  <c r="L33" i="3"/>
  <c r="L34" i="3"/>
  <c r="L35" i="3"/>
  <c r="L36" i="3"/>
  <c r="L37" i="3"/>
  <c r="L38" i="3"/>
  <c r="L39" i="3"/>
  <c r="L30" i="3"/>
  <c r="K31" i="3"/>
  <c r="K32" i="3"/>
  <c r="K33" i="3"/>
  <c r="K34" i="3"/>
  <c r="K35" i="3"/>
  <c r="K36" i="3"/>
  <c r="K37" i="3"/>
  <c r="K38" i="3"/>
  <c r="K39" i="3"/>
  <c r="K30" i="3"/>
  <c r="J31" i="3"/>
  <c r="J32" i="3"/>
  <c r="J33" i="3"/>
  <c r="J34" i="3"/>
  <c r="J35" i="3"/>
  <c r="J36" i="3"/>
  <c r="J37" i="3"/>
  <c r="J38" i="3"/>
  <c r="J39" i="3"/>
  <c r="J30" i="3"/>
  <c r="I31" i="3"/>
  <c r="I32" i="3"/>
  <c r="I33" i="3"/>
  <c r="I34" i="3"/>
  <c r="I35" i="3"/>
  <c r="I36" i="3"/>
  <c r="I37" i="3"/>
  <c r="I38" i="3"/>
  <c r="I39" i="3"/>
  <c r="I30" i="3"/>
  <c r="H31" i="3" l="1"/>
  <c r="H32" i="3" l="1"/>
  <c r="H33" i="3"/>
  <c r="H34" i="3"/>
  <c r="H39" i="3"/>
  <c r="H38" i="3"/>
  <c r="H37" i="3"/>
  <c r="H36" i="3"/>
  <c r="H35" i="3"/>
  <c r="G30" i="3"/>
  <c r="H30" i="3" s="1"/>
  <c r="F21" i="3" l="1"/>
  <c r="F22" i="3"/>
  <c r="G22" i="3" s="1"/>
  <c r="H14" i="3"/>
  <c r="H15" i="3"/>
  <c r="H16" i="3"/>
  <c r="H17" i="3"/>
  <c r="H18" i="3"/>
  <c r="H19" i="3"/>
  <c r="H20" i="3"/>
  <c r="H13" i="3"/>
  <c r="DB13" i="3" s="1"/>
  <c r="E21" i="3"/>
  <c r="D22" i="3"/>
  <c r="D21" i="3"/>
  <c r="G14" i="3"/>
  <c r="G15" i="3"/>
  <c r="G16" i="3"/>
  <c r="G17" i="3"/>
  <c r="G18" i="3"/>
  <c r="G19" i="3"/>
  <c r="G20" i="3"/>
  <c r="E22" i="3"/>
  <c r="H22" i="3" l="1"/>
  <c r="D23" i="3"/>
  <c r="E23" i="3"/>
  <c r="H21" i="3"/>
  <c r="F23" i="3"/>
  <c r="G23" i="3" s="1"/>
  <c r="G21" i="3"/>
  <c r="H23" i="3" l="1"/>
</calcChain>
</file>

<file path=xl/sharedStrings.xml><?xml version="1.0" encoding="utf-8"?>
<sst xmlns="http://schemas.openxmlformats.org/spreadsheetml/2006/main" count="194" uniqueCount="113">
  <si>
    <t>Hrs Semanales contratadas</t>
  </si>
  <si>
    <t>Nº Pacientes Semanales</t>
  </si>
  <si>
    <t>Distribución Semanal de Actividades Clinicas y Administrativas por Profesional</t>
  </si>
  <si>
    <t>Nombre del Profesional</t>
  </si>
  <si>
    <t>Farmacovigilancia</t>
  </si>
  <si>
    <t>Adquisición</t>
  </si>
  <si>
    <t>N° Preparados Semanal</t>
  </si>
  <si>
    <t>N° de Medicamentos Reenvasados/ Semanal</t>
  </si>
  <si>
    <t>QF</t>
  </si>
  <si>
    <t>Profesión</t>
  </si>
  <si>
    <t>Control de Medicamentos Sujetos a Control Legal</t>
  </si>
  <si>
    <t>Servicio de Salud</t>
  </si>
  <si>
    <t>Establecimiento</t>
  </si>
  <si>
    <t>Director</t>
  </si>
  <si>
    <t>Jefe Unidad de Farmacia</t>
  </si>
  <si>
    <t>Correo</t>
  </si>
  <si>
    <t>anexo</t>
  </si>
  <si>
    <t>N° Registros de Recetas de Medicamentos Estupefacientes y Psicotropicos</t>
  </si>
  <si>
    <t>Nº Prescripciones Semanal    
(Produccion)</t>
  </si>
  <si>
    <t>Duración Actividad en Min</t>
  </si>
  <si>
    <t>Rto (Act/hr)
(60 min/duracion actv. Min)</t>
  </si>
  <si>
    <t>Tiempo semanal utilizado
hr
(prescripc*Durac. Act/60)</t>
  </si>
  <si>
    <t>No Esteriles (papelillos, cremas , otros)</t>
  </si>
  <si>
    <t>Nº Prescripciones Semanal por funcionario   
(Produccion)</t>
  </si>
  <si>
    <t>Carolina</t>
  </si>
  <si>
    <t>Pamela</t>
  </si>
  <si>
    <t>Sandra</t>
  </si>
  <si>
    <t>Mariem</t>
  </si>
  <si>
    <t>Maritza</t>
  </si>
  <si>
    <t>Pedro</t>
  </si>
  <si>
    <t>Maria</t>
  </si>
  <si>
    <t>Martina</t>
  </si>
  <si>
    <t>Tens</t>
  </si>
  <si>
    <t>TOTAL SEMANAL POR TENS</t>
  </si>
  <si>
    <t>TOTAL GENERAL</t>
  </si>
  <si>
    <t>Duración Actividad en Min (Por funcionario)</t>
  </si>
  <si>
    <t>TOTAL SEMANAL POR QFs</t>
  </si>
  <si>
    <t xml:space="preserve"> Esteriles (Nutrición Parenteral)</t>
  </si>
  <si>
    <t xml:space="preserve"> Esteriles (Citostaticos)</t>
  </si>
  <si>
    <t>N° de Medicamentos Reenvasados</t>
  </si>
  <si>
    <t>Tiempo semanal utilizado
hr
(recetas Est y Ps*Durac. Act/60)</t>
  </si>
  <si>
    <t>Tiempo semanal utilizado
hr
(preparados*Durac. Act/60)</t>
  </si>
  <si>
    <t>Tiempo semanal utilizado
hr
(medic reenvasados*Durac. Act/60)</t>
  </si>
  <si>
    <t>Tiempo semanal utilizado
hr
(reenvasado*Durac. Act/60)</t>
  </si>
  <si>
    <t>Tiempo semanal utilizado
hr
(pctes*Durac. Act/60)</t>
  </si>
  <si>
    <r>
      <t xml:space="preserve">Atencion Abierta: </t>
    </r>
    <r>
      <rPr>
        <b/>
        <sz val="11"/>
        <rFont val="Calibri"/>
        <family val="2"/>
        <scheme val="minor"/>
      </rPr>
      <t>Visita Domiciliaria</t>
    </r>
  </si>
  <si>
    <t>Tiempo semanal utilizado
hr
(reportes*Durac. Act/60)</t>
  </si>
  <si>
    <t>Notificación de RAM</t>
  </si>
  <si>
    <t>Tiempo semanal utilizado
hr
(educaciones*Durac. Act/60)</t>
  </si>
  <si>
    <t>Tiempo semanal utilizado
hr
(carros paro*Durac. Act/60)</t>
  </si>
  <si>
    <t>Tiempo semanal utilizado
hr
(botiquines*Durac. Act/60)</t>
  </si>
  <si>
    <t>Tiempo semanal utilizado
hr
(program..*Durac. Act/60)</t>
  </si>
  <si>
    <t>Tiempo semanal utilizado
hr
(N° adquisiciones*Durac. Act/60)</t>
  </si>
  <si>
    <t>Recepción/Almacenamiento/Salidas</t>
  </si>
  <si>
    <t>Tiempo semanal utilizado
hr
(N° entradas y Salidas*Durac. Act/60)</t>
  </si>
  <si>
    <t>Tiempo semanal utilizado
hr
(N° asistencia reun.*Durac. Act/60)</t>
  </si>
  <si>
    <t>Tiempo semanal utilizado
hr
(N° asistencia capac.*Durac. Act/60)</t>
  </si>
  <si>
    <t>TOTAL TIEMPO SEMANAL UTILIZADO
HR</t>
  </si>
  <si>
    <t>Nº Asistencia a reuniones semanales</t>
  </si>
  <si>
    <t>Carros de paro/Armarios/ Puntos de Dispensación</t>
  </si>
  <si>
    <t>Nº items que maneja la bodega</t>
  </si>
  <si>
    <t xml:space="preserve"> Esteriles (Inyectables, Hidrataciones, Colirios y otros)</t>
  </si>
  <si>
    <t>Reenvasado de unidosis</t>
  </si>
  <si>
    <t>Descuento de Feriados Legales, Permisos Administrativos y Capcacitación</t>
  </si>
  <si>
    <t>PRODUCCIÓN ANUAL</t>
  </si>
  <si>
    <t xml:space="preserve">Programación Anual de actividades por Profesional </t>
  </si>
  <si>
    <t>Dias de permisos Administrativo</t>
  </si>
  <si>
    <t>Dias de Congreso o capacitación</t>
  </si>
  <si>
    <t>Total días no trabajados</t>
  </si>
  <si>
    <t>Dias Anuales</t>
  </si>
  <si>
    <t>En Dias Anuales</t>
  </si>
  <si>
    <t>En Semanas Anuales</t>
  </si>
  <si>
    <t>QF/TENS</t>
  </si>
  <si>
    <t>Nº Prescripciones dispensadas Anuales  descontando dias FL, Cap y PA</t>
  </si>
  <si>
    <t>Nº Dispensaciones  atención de urgencia</t>
  </si>
  <si>
    <t xml:space="preserve">Nº Dispensaciones atención cerrada </t>
  </si>
  <si>
    <t xml:space="preserve">Nº Dispensaciones atención abierta          </t>
  </si>
  <si>
    <t xml:space="preserve">ACTIVIDADES SEMANALES REALIZADAS EN LAS UNIDADES DE FARMACIA </t>
  </si>
  <si>
    <t xml:space="preserve">Educaciones grupales </t>
  </si>
  <si>
    <t>Bodegas activa</t>
  </si>
  <si>
    <r>
      <rPr>
        <b/>
        <sz val="11"/>
        <color theme="3"/>
        <rFont val="Calibri"/>
        <family val="2"/>
        <scheme val="minor"/>
      </rPr>
      <t>Atencion Abierta:</t>
    </r>
    <r>
      <rPr>
        <b/>
        <sz val="11"/>
        <color theme="1"/>
        <rFont val="Calibri"/>
        <family val="2"/>
        <scheme val="minor"/>
      </rPr>
      <t xml:space="preserve"> </t>
    </r>
  </si>
  <si>
    <t>Dispensación Directa (restringidos, controlados, alto costo, PM y LRS)</t>
  </si>
  <si>
    <t>Nº Reportes y/o informes semanales</t>
  </si>
  <si>
    <t>Denuncias de Calidad</t>
  </si>
  <si>
    <t xml:space="preserve">Abastecimiento </t>
  </si>
  <si>
    <t xml:space="preserve">Horario de almuerzo </t>
  </si>
  <si>
    <r>
      <rPr>
        <b/>
        <sz val="11"/>
        <color theme="3"/>
        <rFont val="Calibri"/>
        <family val="2"/>
        <scheme val="minor"/>
      </rPr>
      <t>Atencion Cerrada</t>
    </r>
    <r>
      <rPr>
        <b/>
        <sz val="11"/>
        <color theme="1"/>
        <rFont val="Calibri"/>
        <family val="2"/>
        <scheme val="minor"/>
      </rPr>
      <t xml:space="preserve">: </t>
    </r>
  </si>
  <si>
    <t xml:space="preserve">Dispensación </t>
  </si>
  <si>
    <t>Reenvasado o Empacado</t>
  </si>
  <si>
    <t xml:space="preserve">Reenvasado (Supervisión) </t>
  </si>
  <si>
    <t xml:space="preserve">Atencion farmacéutica </t>
  </si>
  <si>
    <t>Eventos adversos asociados de Medicación</t>
  </si>
  <si>
    <t xml:space="preserve">Nº Bases de licitación Elaboradas con requisitos Tecnicos por  Medicamentos y/o Dispositivos Medicos  </t>
  </si>
  <si>
    <t>Nº Evaluaciones tecnicas de Medicamentos y/o Dispositivos Medicos  Licitados</t>
  </si>
  <si>
    <t>Docencia e Investigación</t>
  </si>
  <si>
    <t xml:space="preserve">Gestión de calidad  </t>
  </si>
  <si>
    <t xml:space="preserve">Atención Abierta -  Validación </t>
  </si>
  <si>
    <t xml:space="preserve">Atención Cerrada - Validación / Supervisión </t>
  </si>
  <si>
    <t>Atención Urgencia - Validación /  Supervisión</t>
  </si>
  <si>
    <t>Nº Items de almacenamiento</t>
  </si>
  <si>
    <t>Gestión de Inventario en Puntos de almacenamiento a cargo de Farmacia (Items en Carros de Paro/ Puntos de Entrega/ armarios automatizados /bodegas)</t>
  </si>
  <si>
    <t>Programaciones de item  realizadas semanales</t>
  </si>
  <si>
    <t>Programación por Item</t>
  </si>
  <si>
    <t>0.5</t>
  </si>
  <si>
    <t>Nº de Items de entrada y Salidas de Medicamentos y/o dispositivos medicos semanales</t>
  </si>
  <si>
    <t>Comité de Farmacia y Terapeutica Asistencial y otros comités</t>
  </si>
  <si>
    <t>Gestión Farmacéutica Administrativa</t>
  </si>
  <si>
    <t>Preparados Magistrales y/o Oficinales elaborados en el establecimiento</t>
  </si>
  <si>
    <t>Gestión Administrativa</t>
  </si>
  <si>
    <t>Feriado Legal</t>
  </si>
  <si>
    <t xml:space="preserve">Nº Prescripcione dispensadas totales anual  </t>
  </si>
  <si>
    <t>Nº Prescripcione dispensadas totales  
anual</t>
  </si>
  <si>
    <t>Nº Prescripcione dispensadas totales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</si>
</sst>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#,##0.0"/>
    <numFmt numFmtId="165" formatCode="_-* #,##0_-;\-* #,##0_-;_-* &quot;-&quot;??_-;_-@_-"/>
    <numFmt numFmtId="166" formatCode="_-* #,##0.0_-;\-* #,##0.0_-;_-* &quot;-&quot;??_-;_-@_-"/>
    <numFmt numFmtId="167" formatCode="0.0"/>
    <numFmt numFmtId="168" formatCode="_-* #,##0.0_-;\-* #,##0.0_-;_-* &quot;-&quot;?_-;_-@_-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33CC"/>
      <name val="Arial"/>
      <family val="2"/>
    </font>
    <font>
      <sz val="10"/>
      <name val="Arial"/>
      <family val="2"/>
    </font>
    <font>
      <b/>
      <sz val="9"/>
      <color indexed="12"/>
      <name val="Arial"/>
      <family val="2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FF0000"/>
      <name val="Arial"/>
      <family val="2"/>
    </font>
    <font>
      <b/>
      <sz val="12"/>
      <color rgb="FFFF0000"/>
      <name val="Calibri"/>
      <family val="2"/>
      <scheme val="minor"/>
    </font>
    <font>
      <b/>
      <sz val="9"/>
      <color rgb="FF0000FF"/>
      <name val="Arial"/>
      <family val="2"/>
    </font>
    <font>
      <b/>
      <sz val="11"/>
      <color rgb="FF0000FF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0.59999389629810485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2">
    <xf numFmtId="0" fontId="0" fillId="0" borderId="0"/>
    <xf numFmtId="0" fontId="2" fillId="0" borderId="0" applyProtection="0"/>
    <xf numFmtId="0" fontId="2" fillId="0" borderId="0"/>
    <xf numFmtId="0" fontId="2" fillId="0" borderId="0"/>
    <xf numFmtId="0" fontId="2" fillId="0" borderId="0" applyProtection="0"/>
    <xf numFmtId="0" fontId="2" fillId="0" borderId="0"/>
    <xf numFmtId="0" fontId="7" fillId="0" borderId="0"/>
    <xf numFmtId="0" fontId="2" fillId="0" borderId="0"/>
    <xf numFmtId="43" fontId="9" fillId="0" borderId="0" applyFont="0" applyFill="0" applyBorder="0" applyAlignment="0" applyProtection="0"/>
    <xf numFmtId="0" fontId="19" fillId="3" borderId="0" applyNumberFormat="0" applyBorder="0" applyAlignment="0" applyProtection="0"/>
    <xf numFmtId="0" fontId="2" fillId="0" borderId="0"/>
    <xf numFmtId="9" fontId="9" fillId="0" borderId="0" applyFont="0" applyFill="0" applyBorder="0" applyAlignment="0" applyProtection="0"/>
  </cellStyleXfs>
  <cellXfs count="156">
    <xf numFmtId="0" fontId="0" fillId="0" borderId="0" xfId="0"/>
    <xf numFmtId="0" fontId="0" fillId="0" borderId="0" xfId="0"/>
    <xf numFmtId="0" fontId="5" fillId="2" borderId="6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1" fontId="12" fillId="2" borderId="11" xfId="1" applyNumberFormat="1" applyFont="1" applyFill="1" applyBorder="1" applyAlignment="1" applyProtection="1">
      <alignment horizontal="center"/>
    </xf>
    <xf numFmtId="164" fontId="12" fillId="2" borderId="11" xfId="1" applyNumberFormat="1" applyFont="1" applyFill="1" applyBorder="1" applyAlignment="1" applyProtection="1">
      <alignment horizontal="center"/>
    </xf>
    <xf numFmtId="0" fontId="11" fillId="0" borderId="11" xfId="0" applyFont="1" applyBorder="1" applyAlignment="1">
      <alignment horizontal="center"/>
    </xf>
    <xf numFmtId="164" fontId="12" fillId="2" borderId="16" xfId="1" applyNumberFormat="1" applyFont="1" applyFill="1" applyBorder="1" applyAlignment="1" applyProtection="1">
      <alignment horizontal="center"/>
    </xf>
    <xf numFmtId="1" fontId="11" fillId="2" borderId="11" xfId="0" applyNumberFormat="1" applyFont="1" applyFill="1" applyBorder="1" applyAlignment="1">
      <alignment horizontal="center" vertical="center"/>
    </xf>
    <xf numFmtId="1" fontId="11" fillId="2" borderId="11" xfId="0" applyNumberFormat="1" applyFont="1" applyFill="1" applyBorder="1" applyAlignment="1">
      <alignment horizontal="center"/>
    </xf>
    <xf numFmtId="166" fontId="12" fillId="2" borderId="16" xfId="8" applyNumberFormat="1" applyFont="1" applyFill="1" applyBorder="1" applyAlignment="1" applyProtection="1">
      <alignment horizontal="right"/>
    </xf>
    <xf numFmtId="9" fontId="12" fillId="2" borderId="11" xfId="1" applyNumberFormat="1" applyFont="1" applyFill="1" applyBorder="1" applyAlignment="1" applyProtection="1">
      <alignment horizontal="center"/>
      <protection locked="0"/>
    </xf>
    <xf numFmtId="0" fontId="11" fillId="2" borderId="11" xfId="0" applyFont="1" applyFill="1" applyBorder="1" applyAlignment="1">
      <alignment horizontal="center"/>
    </xf>
    <xf numFmtId="0" fontId="0" fillId="0" borderId="0" xfId="0" applyAlignment="1">
      <alignment vertical="center"/>
    </xf>
    <xf numFmtId="168" fontId="0" fillId="0" borderId="11" xfId="0" applyNumberFormat="1" applyFill="1" applyBorder="1" applyAlignment="1">
      <alignment vertical="center"/>
    </xf>
    <xf numFmtId="9" fontId="8" fillId="0" borderId="11" xfId="1" applyNumberFormat="1" applyFont="1" applyFill="1" applyBorder="1" applyAlignment="1" applyProtection="1">
      <alignment horizontal="center"/>
      <protection locked="0"/>
    </xf>
    <xf numFmtId="9" fontId="6" fillId="0" borderId="11" xfId="1" applyNumberFormat="1" applyFont="1" applyFill="1" applyBorder="1" applyAlignment="1" applyProtection="1">
      <alignment horizontal="center"/>
      <protection locked="0"/>
    </xf>
    <xf numFmtId="9" fontId="12" fillId="0" borderId="11" xfId="1" applyNumberFormat="1" applyFont="1" applyFill="1" applyBorder="1" applyAlignment="1" applyProtection="1">
      <alignment horizontal="center"/>
      <protection locked="0"/>
    </xf>
    <xf numFmtId="164" fontId="12" fillId="0" borderId="11" xfId="1" applyNumberFormat="1" applyFont="1" applyFill="1" applyBorder="1" applyAlignment="1" applyProtection="1">
      <alignment horizontal="center"/>
    </xf>
    <xf numFmtId="1" fontId="12" fillId="0" borderId="11" xfId="1" applyNumberFormat="1" applyFont="1" applyFill="1" applyBorder="1" applyAlignment="1" applyProtection="1">
      <alignment horizontal="center"/>
    </xf>
    <xf numFmtId="0" fontId="5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vertical="center"/>
    </xf>
    <xf numFmtId="0" fontId="3" fillId="0" borderId="11" xfId="0" applyFont="1" applyFill="1" applyBorder="1" applyAlignment="1" applyProtection="1">
      <alignment horizontal="left"/>
    </xf>
    <xf numFmtId="0" fontId="0" fillId="0" borderId="11" xfId="0" applyFill="1" applyBorder="1" applyAlignment="1">
      <alignment vertical="center"/>
    </xf>
    <xf numFmtId="0" fontId="0" fillId="0" borderId="11" xfId="0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/>
    </xf>
    <xf numFmtId="0" fontId="13" fillId="0" borderId="4" xfId="0" applyFont="1" applyFill="1" applyBorder="1" applyAlignment="1">
      <alignment horizontal="center"/>
    </xf>
    <xf numFmtId="0" fontId="0" fillId="0" borderId="0" xfId="0"/>
    <xf numFmtId="1" fontId="14" fillId="0" borderId="9" xfId="1" applyNumberFormat="1" applyFont="1" applyFill="1" applyBorder="1" applyAlignment="1" applyProtection="1">
      <alignment horizontal="center"/>
    </xf>
    <xf numFmtId="0" fontId="0" fillId="0" borderId="21" xfId="0" applyBorder="1" applyAlignment="1">
      <alignment vertical="center"/>
    </xf>
    <xf numFmtId="0" fontId="0" fillId="0" borderId="13" xfId="0" applyBorder="1" applyAlignment="1">
      <alignment vertical="center"/>
    </xf>
    <xf numFmtId="3" fontId="6" fillId="0" borderId="9" xfId="0" applyNumberFormat="1" applyFont="1" applyFill="1" applyBorder="1" applyAlignment="1" applyProtection="1">
      <alignment horizontal="center"/>
    </xf>
    <xf numFmtId="0" fontId="3" fillId="0" borderId="9" xfId="0" applyFont="1" applyFill="1" applyBorder="1" applyAlignment="1" applyProtection="1">
      <alignment horizontal="left"/>
      <protection locked="0"/>
    </xf>
    <xf numFmtId="1" fontId="6" fillId="0" borderId="9" xfId="1" applyNumberFormat="1" applyFont="1" applyFill="1" applyBorder="1" applyAlignment="1" applyProtection="1">
      <alignment horizontal="center"/>
      <protection locked="0"/>
    </xf>
    <xf numFmtId="0" fontId="6" fillId="0" borderId="9" xfId="0" applyFont="1" applyFill="1" applyBorder="1" applyAlignment="1" applyProtection="1">
      <alignment horizontal="center"/>
      <protection locked="0"/>
    </xf>
    <xf numFmtId="164" fontId="14" fillId="0" borderId="16" xfId="1" applyNumberFormat="1" applyFont="1" applyFill="1" applyBorder="1" applyAlignment="1" applyProtection="1">
      <alignment horizontal="center"/>
      <protection locked="0"/>
    </xf>
    <xf numFmtId="166" fontId="14" fillId="0" borderId="16" xfId="8" applyNumberFormat="1" applyFont="1" applyFill="1" applyBorder="1" applyAlignment="1" applyProtection="1">
      <alignment horizontal="right"/>
      <protection locked="0"/>
    </xf>
    <xf numFmtId="1" fontId="6" fillId="0" borderId="11" xfId="1" applyNumberFormat="1" applyFont="1" applyFill="1" applyBorder="1" applyAlignment="1" applyProtection="1">
      <alignment horizontal="center"/>
      <protection locked="0"/>
    </xf>
    <xf numFmtId="1" fontId="6" fillId="2" borderId="11" xfId="1" applyNumberFormat="1" applyFont="1" applyFill="1" applyBorder="1" applyAlignment="1" applyProtection="1">
      <alignment horizontal="center"/>
      <protection locked="0"/>
    </xf>
    <xf numFmtId="164" fontId="6" fillId="0" borderId="11" xfId="1" applyNumberFormat="1" applyFont="1" applyFill="1" applyBorder="1" applyAlignment="1" applyProtection="1">
      <alignment horizontal="center"/>
      <protection locked="0"/>
    </xf>
    <xf numFmtId="168" fontId="0" fillId="0" borderId="11" xfId="0" applyNumberFormat="1" applyBorder="1" applyAlignment="1" applyProtection="1">
      <alignment vertical="center"/>
      <protection locked="0"/>
    </xf>
    <xf numFmtId="0" fontId="15" fillId="0" borderId="11" xfId="0" applyFont="1" applyFill="1" applyBorder="1" applyAlignment="1" applyProtection="1">
      <alignment horizontal="center" vertical="center"/>
      <protection locked="0"/>
    </xf>
    <xf numFmtId="164" fontId="14" fillId="0" borderId="11" xfId="1" applyNumberFormat="1" applyFont="1" applyFill="1" applyBorder="1" applyAlignment="1" applyProtection="1">
      <alignment horizontal="center"/>
      <protection locked="0"/>
    </xf>
    <xf numFmtId="167" fontId="14" fillId="0" borderId="16" xfId="8" applyNumberFormat="1" applyFont="1" applyFill="1" applyBorder="1" applyAlignment="1" applyProtection="1">
      <alignment horizontal="right"/>
      <protection locked="0"/>
    </xf>
    <xf numFmtId="0" fontId="0" fillId="0" borderId="11" xfId="0" applyNumberFormat="1" applyBorder="1" applyAlignment="1" applyProtection="1">
      <alignment vertical="center"/>
      <protection locked="0"/>
    </xf>
    <xf numFmtId="1" fontId="3" fillId="0" borderId="11" xfId="1" applyNumberFormat="1" applyFont="1" applyFill="1" applyBorder="1" applyAlignment="1" applyProtection="1">
      <alignment horizontal="center"/>
      <protection locked="0"/>
    </xf>
    <xf numFmtId="0" fontId="3" fillId="7" borderId="11" xfId="0" applyFont="1" applyFill="1" applyBorder="1" applyAlignment="1" applyProtection="1">
      <alignment horizontal="left"/>
    </xf>
    <xf numFmtId="1" fontId="14" fillId="7" borderId="16" xfId="1" applyNumberFormat="1" applyFont="1" applyFill="1" applyBorder="1" applyAlignment="1" applyProtection="1">
      <alignment horizontal="center"/>
      <protection locked="0"/>
    </xf>
    <xf numFmtId="164" fontId="14" fillId="7" borderId="16" xfId="1" applyNumberFormat="1" applyFont="1" applyFill="1" applyBorder="1" applyAlignment="1" applyProtection="1">
      <alignment horizontal="center"/>
      <protection locked="0"/>
    </xf>
    <xf numFmtId="166" fontId="14" fillId="7" borderId="16" xfId="8" applyNumberFormat="1" applyFont="1" applyFill="1" applyBorder="1" applyAlignment="1" applyProtection="1">
      <alignment horizontal="right"/>
      <protection locked="0"/>
    </xf>
    <xf numFmtId="165" fontId="6" fillId="7" borderId="16" xfId="8" applyNumberFormat="1" applyFont="1" applyFill="1" applyBorder="1" applyAlignment="1" applyProtection="1">
      <alignment horizontal="center"/>
      <protection locked="0"/>
    </xf>
    <xf numFmtId="1" fontId="6" fillId="7" borderId="11" xfId="1" applyNumberFormat="1" applyFont="1" applyFill="1" applyBorder="1" applyAlignment="1" applyProtection="1">
      <alignment horizontal="center"/>
      <protection locked="0"/>
    </xf>
    <xf numFmtId="9" fontId="6" fillId="7" borderId="11" xfId="1" applyNumberFormat="1" applyFont="1" applyFill="1" applyBorder="1" applyAlignment="1" applyProtection="1">
      <alignment horizontal="center"/>
      <protection locked="0"/>
    </xf>
    <xf numFmtId="164" fontId="6" fillId="7" borderId="11" xfId="1" applyNumberFormat="1" applyFont="1" applyFill="1" applyBorder="1" applyAlignment="1" applyProtection="1">
      <alignment horizontal="center"/>
      <protection locked="0"/>
    </xf>
    <xf numFmtId="9" fontId="8" fillId="7" borderId="11" xfId="1" applyNumberFormat="1" applyFont="1" applyFill="1" applyBorder="1" applyAlignment="1" applyProtection="1">
      <alignment horizontal="center"/>
      <protection locked="0"/>
    </xf>
    <xf numFmtId="0" fontId="1" fillId="7" borderId="11" xfId="0" applyFont="1" applyFill="1" applyBorder="1" applyAlignment="1">
      <alignment vertical="center"/>
    </xf>
    <xf numFmtId="0" fontId="1" fillId="7" borderId="11" xfId="0" applyFont="1" applyFill="1" applyBorder="1" applyAlignment="1">
      <alignment horizontal="center" vertical="center"/>
    </xf>
    <xf numFmtId="168" fontId="1" fillId="7" borderId="11" xfId="0" applyNumberFormat="1" applyFont="1" applyFill="1" applyBorder="1" applyAlignment="1" applyProtection="1">
      <alignment vertical="center"/>
      <protection locked="0"/>
    </xf>
    <xf numFmtId="0" fontId="1" fillId="7" borderId="0" xfId="0" applyFont="1" applyFill="1"/>
    <xf numFmtId="0" fontId="10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3" xfId="0" applyFill="1" applyBorder="1" applyAlignment="1">
      <alignment horizontal="left" vertical="center"/>
    </xf>
    <xf numFmtId="0" fontId="0" fillId="0" borderId="10" xfId="0" applyFill="1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10" fillId="0" borderId="20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21" fillId="6" borderId="3" xfId="0" applyFont="1" applyFill="1" applyBorder="1" applyAlignment="1">
      <alignment horizontal="center" vertical="center" wrapText="1"/>
    </xf>
    <xf numFmtId="0" fontId="21" fillId="6" borderId="7" xfId="0" applyFont="1" applyFill="1" applyBorder="1" applyAlignment="1">
      <alignment horizontal="center" vertical="center" wrapText="1"/>
    </xf>
    <xf numFmtId="0" fontId="21" fillId="6" borderId="4" xfId="0" applyFont="1" applyFill="1" applyBorder="1" applyAlignment="1">
      <alignment horizontal="center" vertical="center" wrapText="1"/>
    </xf>
    <xf numFmtId="0" fontId="20" fillId="5" borderId="3" xfId="9" applyFont="1" applyFill="1" applyBorder="1" applyAlignment="1">
      <alignment horizontal="center" vertical="center" wrapText="1"/>
    </xf>
    <xf numFmtId="0" fontId="20" fillId="5" borderId="4" xfId="9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right"/>
    </xf>
    <xf numFmtId="0" fontId="16" fillId="0" borderId="11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right"/>
    </xf>
    <xf numFmtId="0" fontId="13" fillId="0" borderId="7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top" wrapText="1"/>
    </xf>
    <xf numFmtId="0" fontId="10" fillId="2" borderId="7" xfId="0" applyFont="1" applyFill="1" applyBorder="1" applyAlignment="1">
      <alignment horizontal="center" vertical="top" wrapText="1"/>
    </xf>
    <xf numFmtId="0" fontId="10" fillId="2" borderId="4" xfId="0" applyFont="1" applyFill="1" applyBorder="1" applyAlignment="1">
      <alignment horizontal="center" vertical="top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25" xfId="0" applyFont="1" applyFill="1" applyBorder="1" applyAlignment="1">
      <alignment horizontal="center" vertical="center" wrapText="1"/>
    </xf>
    <xf numFmtId="0" fontId="4" fillId="5" borderId="28" xfId="0" applyFont="1" applyFill="1" applyBorder="1" applyAlignment="1">
      <alignment horizontal="center" vertical="center" wrapText="1"/>
    </xf>
    <xf numFmtId="0" fontId="4" fillId="5" borderId="27" xfId="0" applyFont="1" applyFill="1" applyBorder="1" applyAlignment="1">
      <alignment horizontal="center" vertical="center" wrapText="1"/>
    </xf>
    <xf numFmtId="167" fontId="6" fillId="0" borderId="9" xfId="11" applyNumberFormat="1" applyFont="1" applyFill="1" applyBorder="1" applyAlignment="1" applyProtection="1">
      <alignment horizontal="center"/>
      <protection locked="0"/>
    </xf>
    <xf numFmtId="0" fontId="3" fillId="0" borderId="2" xfId="0" applyFont="1" applyFill="1" applyBorder="1" applyAlignment="1" applyProtection="1">
      <alignment horizontal="left"/>
      <protection locked="0"/>
    </xf>
    <xf numFmtId="3" fontId="6" fillId="0" borderId="5" xfId="0" applyNumberFormat="1" applyFont="1" applyFill="1" applyBorder="1" applyAlignment="1" applyProtection="1">
      <alignment horizontal="center"/>
    </xf>
    <xf numFmtId="0" fontId="3" fillId="0" borderId="32" xfId="0" applyFont="1" applyFill="1" applyBorder="1" applyAlignment="1" applyProtection="1">
      <alignment horizontal="left"/>
      <protection locked="0"/>
    </xf>
    <xf numFmtId="0" fontId="3" fillId="0" borderId="33" xfId="0" applyFont="1" applyFill="1" applyBorder="1" applyAlignment="1" applyProtection="1">
      <alignment horizontal="left"/>
      <protection locked="0"/>
    </xf>
    <xf numFmtId="1" fontId="6" fillId="0" borderId="33" xfId="1" applyNumberFormat="1" applyFont="1" applyFill="1" applyBorder="1" applyAlignment="1" applyProtection="1">
      <alignment horizontal="center"/>
      <protection locked="0"/>
    </xf>
    <xf numFmtId="0" fontId="6" fillId="0" borderId="33" xfId="0" applyFont="1" applyFill="1" applyBorder="1" applyAlignment="1" applyProtection="1">
      <alignment horizontal="center"/>
      <protection locked="0"/>
    </xf>
    <xf numFmtId="167" fontId="6" fillId="0" borderId="33" xfId="11" applyNumberFormat="1" applyFont="1" applyFill="1" applyBorder="1" applyAlignment="1" applyProtection="1">
      <alignment horizontal="center"/>
      <protection locked="0"/>
    </xf>
    <xf numFmtId="1" fontId="14" fillId="0" borderId="33" xfId="1" applyNumberFormat="1" applyFont="1" applyFill="1" applyBorder="1" applyAlignment="1" applyProtection="1">
      <alignment horizontal="center"/>
    </xf>
    <xf numFmtId="3" fontId="6" fillId="0" borderId="33" xfId="0" applyNumberFormat="1" applyFont="1" applyFill="1" applyBorder="1" applyAlignment="1" applyProtection="1">
      <alignment horizontal="center"/>
    </xf>
    <xf numFmtId="3" fontId="6" fillId="0" borderId="6" xfId="0" applyNumberFormat="1" applyFont="1" applyFill="1" applyBorder="1" applyAlignment="1" applyProtection="1">
      <alignment horizontal="center"/>
    </xf>
    <xf numFmtId="0" fontId="3" fillId="0" borderId="30" xfId="0" applyFont="1" applyFill="1" applyBorder="1" applyAlignment="1" applyProtection="1">
      <alignment horizontal="left"/>
      <protection locked="0"/>
    </xf>
    <xf numFmtId="0" fontId="3" fillId="0" borderId="29" xfId="0" applyFont="1" applyFill="1" applyBorder="1" applyAlignment="1" applyProtection="1">
      <alignment horizontal="left"/>
      <protection locked="0"/>
    </xf>
    <xf numFmtId="0" fontId="0" fillId="0" borderId="29" xfId="0" applyFill="1" applyBorder="1" applyAlignment="1" applyProtection="1">
      <alignment vertical="center"/>
      <protection locked="0"/>
    </xf>
    <xf numFmtId="1" fontId="6" fillId="0" borderId="29" xfId="1" applyNumberFormat="1" applyFont="1" applyFill="1" applyBorder="1" applyAlignment="1" applyProtection="1">
      <alignment horizontal="center"/>
      <protection locked="0"/>
    </xf>
    <xf numFmtId="0" fontId="6" fillId="0" borderId="29" xfId="0" applyFont="1" applyFill="1" applyBorder="1" applyAlignment="1" applyProtection="1">
      <alignment horizontal="center"/>
      <protection locked="0"/>
    </xf>
    <xf numFmtId="1" fontId="6" fillId="0" borderId="29" xfId="0" applyNumberFormat="1" applyFont="1" applyFill="1" applyBorder="1" applyAlignment="1" applyProtection="1">
      <alignment horizontal="center"/>
      <protection locked="0"/>
    </xf>
    <xf numFmtId="167" fontId="6" fillId="0" borderId="29" xfId="11" applyNumberFormat="1" applyFont="1" applyFill="1" applyBorder="1" applyAlignment="1" applyProtection="1">
      <alignment horizontal="center"/>
      <protection locked="0"/>
    </xf>
    <xf numFmtId="1" fontId="14" fillId="0" borderId="29" xfId="1" applyNumberFormat="1" applyFont="1" applyFill="1" applyBorder="1" applyAlignment="1" applyProtection="1">
      <alignment horizontal="center"/>
    </xf>
    <xf numFmtId="3" fontId="6" fillId="0" borderId="29" xfId="0" applyNumberFormat="1" applyFont="1" applyFill="1" applyBorder="1" applyAlignment="1" applyProtection="1">
      <alignment horizontal="center"/>
    </xf>
    <xf numFmtId="3" fontId="6" fillId="0" borderId="31" xfId="0" applyNumberFormat="1" applyFont="1" applyFill="1" applyBorder="1" applyAlignment="1" applyProtection="1">
      <alignment horizontal="center"/>
    </xf>
    <xf numFmtId="0" fontId="4" fillId="4" borderId="25" xfId="0" applyFont="1" applyFill="1" applyBorder="1" applyAlignment="1">
      <alignment horizontal="center" vertical="center"/>
    </xf>
    <xf numFmtId="0" fontId="4" fillId="4" borderId="26" xfId="0" applyFont="1" applyFill="1" applyBorder="1" applyAlignment="1">
      <alignment horizontal="center" vertical="center"/>
    </xf>
    <xf numFmtId="0" fontId="4" fillId="4" borderId="26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</cellXfs>
  <cellStyles count="12">
    <cellStyle name="Millares" xfId="8" builtinId="3"/>
    <cellStyle name="Neutral" xfId="9" builtinId="28"/>
    <cellStyle name="Normal" xfId="0" builtinId="0"/>
    <cellStyle name="Normal 2" xfId="2"/>
    <cellStyle name="Normal 2 2" xfId="5"/>
    <cellStyle name="Normal 3" xfId="1"/>
    <cellStyle name="Normal 3 2" xfId="3"/>
    <cellStyle name="Normal 3 5" xfId="7"/>
    <cellStyle name="Normal 4" xfId="4"/>
    <cellStyle name="Normal 5" xfId="6"/>
    <cellStyle name="Normal 5 2" xfId="10"/>
    <cellStyle name="Porcentaje" xfId="11" builtinId="5"/>
  </cellStyles>
  <dxfs count="0"/>
  <tableStyles count="0" defaultTableStyle="TableStyleMedium2" defaultPivotStyle="PivotStyleLight16"/>
  <colors>
    <mruColors>
      <color rgb="FFFFFFDD"/>
      <color rgb="FFFFFFC9"/>
      <color rgb="FFE5FFF3"/>
      <color rgb="FFCCFFCC"/>
      <color rgb="FF00FFCC"/>
      <color rgb="FFCCFFFF"/>
      <color rgb="FFEBFFFF"/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B40"/>
  <sheetViews>
    <sheetView tabSelected="1" zoomScale="95" zoomScaleNormal="95" workbookViewId="0">
      <selection activeCell="Q31" sqref="Q31"/>
    </sheetView>
  </sheetViews>
  <sheetFormatPr baseColWidth="10" defaultColWidth="11.42578125" defaultRowHeight="15" x14ac:dyDescent="0.25"/>
  <cols>
    <col min="1" max="2" width="14" style="1" customWidth="1"/>
    <col min="3" max="3" width="11.42578125" style="1"/>
    <col min="4" max="4" width="12" style="1" customWidth="1"/>
    <col min="5" max="5" width="16.5703125" style="1" customWidth="1"/>
    <col min="6" max="6" width="13.140625" style="1" customWidth="1"/>
    <col min="7" max="7" width="13.28515625" style="1" customWidth="1"/>
    <col min="8" max="9" width="13.5703125" style="1" customWidth="1"/>
    <col min="10" max="10" width="14.5703125" style="1" customWidth="1"/>
    <col min="11" max="16" width="13.5703125" style="1" customWidth="1"/>
    <col min="17" max="20" width="13.5703125" style="28" customWidth="1"/>
    <col min="21" max="24" width="13.140625" style="1" customWidth="1"/>
    <col min="25" max="25" width="9.140625" style="1" customWidth="1"/>
    <col min="26" max="26" width="9" style="1" customWidth="1"/>
    <col min="27" max="27" width="13.140625" style="1" bestFit="1" customWidth="1"/>
    <col min="28" max="28" width="13.28515625" style="1" bestFit="1" customWidth="1"/>
    <col min="29" max="29" width="8.85546875" style="1" customWidth="1"/>
    <col min="30" max="30" width="9" style="1" customWidth="1"/>
    <col min="31" max="31" width="13.42578125" style="1" customWidth="1"/>
    <col min="32" max="32" width="13.140625" style="1" customWidth="1"/>
    <col min="33" max="33" width="8.85546875" style="1" customWidth="1"/>
    <col min="34" max="34" width="9" style="1" customWidth="1"/>
    <col min="35" max="35" width="13" style="1" customWidth="1"/>
    <col min="36" max="36" width="13.140625" style="1" customWidth="1"/>
    <col min="37" max="37" width="11.5703125" style="1" customWidth="1"/>
    <col min="38" max="38" width="8" style="1" customWidth="1"/>
    <col min="39" max="39" width="13" style="1" customWidth="1"/>
    <col min="40" max="40" width="13.140625" style="1" customWidth="1"/>
    <col min="41" max="41" width="12.28515625" style="1" customWidth="1"/>
    <col min="42" max="42" width="8" style="1" customWidth="1"/>
    <col min="43" max="43" width="13" style="1" customWidth="1"/>
    <col min="44" max="48" width="13.140625" style="1" customWidth="1"/>
    <col min="49" max="49" width="10.5703125" style="1" customWidth="1"/>
    <col min="50" max="50" width="12.140625" style="1" customWidth="1"/>
    <col min="51" max="51" width="11.7109375" style="1" customWidth="1"/>
    <col min="52" max="52" width="13" style="1" customWidth="1"/>
    <col min="53" max="53" width="11.42578125" style="1" customWidth="1"/>
    <col min="54" max="54" width="10.85546875" style="1" customWidth="1"/>
    <col min="55" max="56" width="13.140625" style="1" customWidth="1"/>
    <col min="57" max="57" width="9" style="1" customWidth="1"/>
    <col min="58" max="58" width="8.5703125" style="1" customWidth="1"/>
    <col min="59" max="60" width="13.140625" style="1" customWidth="1"/>
    <col min="61" max="61" width="8.140625" style="1" customWidth="1"/>
    <col min="62" max="62" width="8.5703125" style="1" customWidth="1"/>
    <col min="63" max="64" width="13.140625" style="1" customWidth="1"/>
    <col min="65" max="72" width="13.140625" style="28" customWidth="1"/>
    <col min="73" max="73" width="26.140625" style="1" customWidth="1"/>
    <col min="74" max="74" width="13.5703125" style="1" customWidth="1"/>
    <col min="75" max="75" width="9.140625" style="1" customWidth="1"/>
    <col min="76" max="77" width="13.140625" style="1" customWidth="1"/>
    <col min="78" max="79" width="8.7109375" style="1" customWidth="1"/>
    <col min="80" max="80" width="13.140625" style="1" customWidth="1"/>
    <col min="81" max="81" width="14" style="1" customWidth="1"/>
    <col min="82" max="82" width="12.140625" style="1" customWidth="1"/>
    <col min="83" max="83" width="8.5703125" style="1" customWidth="1"/>
    <col min="84" max="84" width="12.85546875" style="1" customWidth="1"/>
    <col min="85" max="85" width="14" style="1" customWidth="1"/>
    <col min="86" max="86" width="18.5703125" style="1" customWidth="1"/>
    <col min="87" max="87" width="12.7109375" style="1" customWidth="1"/>
    <col min="88" max="88" width="13.140625" style="1" customWidth="1"/>
    <col min="89" max="89" width="18.85546875" style="1" customWidth="1"/>
    <col min="90" max="93" width="18.85546875" style="28" customWidth="1"/>
    <col min="94" max="94" width="13.140625" style="1" customWidth="1"/>
    <col min="95" max="95" width="7.28515625" style="1" customWidth="1"/>
    <col min="96" max="96" width="13.140625" style="1" customWidth="1"/>
    <col min="97" max="97" width="17.28515625" style="1" customWidth="1"/>
    <col min="98" max="100" width="17.28515625" style="28" customWidth="1"/>
    <col min="101" max="101" width="18.5703125" style="28" customWidth="1"/>
    <col min="102" max="102" width="25" style="1" customWidth="1"/>
    <col min="103" max="103" width="21.7109375" style="1" customWidth="1"/>
    <col min="104" max="104" width="25.85546875" style="1" customWidth="1"/>
    <col min="105" max="105" width="15.140625" style="1" customWidth="1"/>
    <col min="106" max="106" width="29.42578125" style="1" customWidth="1"/>
    <col min="107" max="16384" width="11.42578125" style="1"/>
  </cols>
  <sheetData>
    <row r="1" spans="1:106" ht="27" customHeight="1" thickBot="1" x14ac:dyDescent="0.3">
      <c r="A1" s="94" t="s">
        <v>77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6"/>
      <c r="M1" s="13"/>
    </row>
    <row r="2" spans="1:106" ht="15.75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06" x14ac:dyDescent="0.25">
      <c r="A3" s="70" t="s">
        <v>11</v>
      </c>
      <c r="B3" s="71"/>
      <c r="C3" s="64"/>
      <c r="D3" s="65"/>
      <c r="E3" s="65"/>
      <c r="F3" s="65"/>
      <c r="G3" s="65"/>
      <c r="H3" s="65"/>
      <c r="I3" s="65"/>
      <c r="J3" s="65"/>
      <c r="K3" s="65"/>
      <c r="L3" s="66"/>
      <c r="M3" s="13"/>
    </row>
    <row r="4" spans="1:106" x14ac:dyDescent="0.25">
      <c r="A4" s="72" t="s">
        <v>12</v>
      </c>
      <c r="B4" s="73"/>
      <c r="C4" s="67"/>
      <c r="D4" s="68"/>
      <c r="E4" s="68"/>
      <c r="F4" s="68"/>
      <c r="G4" s="68"/>
      <c r="H4" s="68"/>
      <c r="I4" s="68"/>
      <c r="J4" s="68"/>
      <c r="K4" s="68"/>
      <c r="L4" s="69"/>
      <c r="M4" s="13"/>
    </row>
    <row r="5" spans="1:106" x14ac:dyDescent="0.25">
      <c r="A5" s="72" t="s">
        <v>13</v>
      </c>
      <c r="B5" s="73"/>
      <c r="C5" s="67"/>
      <c r="D5" s="68"/>
      <c r="E5" s="68"/>
      <c r="F5" s="68"/>
      <c r="G5" s="68"/>
      <c r="H5" s="68"/>
      <c r="I5" s="68"/>
      <c r="J5" s="68"/>
      <c r="K5" s="68"/>
      <c r="L5" s="69"/>
      <c r="M5" s="13"/>
    </row>
    <row r="6" spans="1:106" x14ac:dyDescent="0.25">
      <c r="A6" s="72" t="s">
        <v>14</v>
      </c>
      <c r="B6" s="73"/>
      <c r="C6" s="67"/>
      <c r="D6" s="68"/>
      <c r="E6" s="68"/>
      <c r="F6" s="68"/>
      <c r="G6" s="68"/>
      <c r="H6" s="68"/>
      <c r="I6" s="68"/>
      <c r="J6" s="68"/>
      <c r="K6" s="68"/>
      <c r="L6" s="69"/>
      <c r="M6" s="13"/>
    </row>
    <row r="7" spans="1:106" x14ac:dyDescent="0.25">
      <c r="A7" s="72" t="s">
        <v>15</v>
      </c>
      <c r="B7" s="73"/>
      <c r="C7" s="67"/>
      <c r="D7" s="68"/>
      <c r="E7" s="68"/>
      <c r="F7" s="68"/>
      <c r="G7" s="68"/>
      <c r="H7" s="68"/>
      <c r="I7" s="68"/>
      <c r="J7" s="68"/>
      <c r="K7" s="68"/>
      <c r="L7" s="69"/>
      <c r="M7" s="13"/>
    </row>
    <row r="8" spans="1:106" ht="15.75" thickBot="1" x14ac:dyDescent="0.3">
      <c r="A8" s="62" t="s">
        <v>16</v>
      </c>
      <c r="B8" s="63"/>
      <c r="C8" s="30"/>
      <c r="D8" s="30"/>
      <c r="E8" s="30"/>
      <c r="F8" s="30"/>
      <c r="G8" s="30"/>
      <c r="H8" s="30"/>
      <c r="I8" s="30"/>
      <c r="J8" s="30"/>
      <c r="K8" s="30"/>
      <c r="L8" s="31"/>
      <c r="M8" s="13"/>
    </row>
    <row r="9" spans="1:106" ht="15.75" thickBot="1" x14ac:dyDescent="0.3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</row>
    <row r="10" spans="1:106" ht="84.75" customHeight="1" thickBot="1" x14ac:dyDescent="0.3">
      <c r="A10" s="93" t="s">
        <v>2</v>
      </c>
      <c r="B10" s="93"/>
      <c r="C10" s="93"/>
      <c r="D10" s="80" t="s">
        <v>0</v>
      </c>
      <c r="E10" s="112" t="s">
        <v>87</v>
      </c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4"/>
      <c r="U10" s="105" t="s">
        <v>10</v>
      </c>
      <c r="V10" s="106"/>
      <c r="W10" s="106"/>
      <c r="X10" s="107"/>
      <c r="Y10" s="112" t="s">
        <v>107</v>
      </c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4"/>
      <c r="AO10" s="112" t="s">
        <v>89</v>
      </c>
      <c r="AP10" s="113"/>
      <c r="AQ10" s="113"/>
      <c r="AR10" s="113"/>
      <c r="AS10" s="113"/>
      <c r="AT10" s="113"/>
      <c r="AU10" s="113"/>
      <c r="AV10" s="114"/>
      <c r="AW10" s="92" t="s">
        <v>90</v>
      </c>
      <c r="AX10" s="92"/>
      <c r="AY10" s="92"/>
      <c r="AZ10" s="92"/>
      <c r="BA10" s="92"/>
      <c r="BB10" s="92"/>
      <c r="BC10" s="92"/>
      <c r="BD10" s="92"/>
      <c r="BE10" s="92"/>
      <c r="BF10" s="92"/>
      <c r="BG10" s="92"/>
      <c r="BH10" s="92"/>
      <c r="BI10" s="60" t="s">
        <v>4</v>
      </c>
      <c r="BJ10" s="118"/>
      <c r="BK10" s="118"/>
      <c r="BL10" s="118"/>
      <c r="BM10" s="118"/>
      <c r="BN10" s="118"/>
      <c r="BO10" s="118"/>
      <c r="BP10" s="118"/>
      <c r="BQ10" s="118"/>
      <c r="BR10" s="118"/>
      <c r="BS10" s="118"/>
      <c r="BT10" s="119"/>
      <c r="BU10" s="76" t="s">
        <v>78</v>
      </c>
      <c r="BV10" s="120" t="s">
        <v>100</v>
      </c>
      <c r="BW10" s="121"/>
      <c r="BX10" s="121"/>
      <c r="BY10" s="121"/>
      <c r="BZ10" s="121"/>
      <c r="CA10" s="121"/>
      <c r="CB10" s="121"/>
      <c r="CC10" s="122"/>
      <c r="CD10" s="92" t="s">
        <v>84</v>
      </c>
      <c r="CE10" s="92"/>
      <c r="CF10" s="92"/>
      <c r="CG10" s="92"/>
      <c r="CH10" s="92"/>
      <c r="CI10" s="92"/>
      <c r="CJ10" s="92"/>
      <c r="CK10" s="92"/>
      <c r="CL10" s="92"/>
      <c r="CM10" s="92"/>
      <c r="CN10" s="92"/>
      <c r="CO10" s="92"/>
      <c r="CP10" s="92"/>
      <c r="CQ10" s="92"/>
      <c r="CR10" s="92"/>
      <c r="CS10" s="92"/>
      <c r="CT10" s="74" t="s">
        <v>105</v>
      </c>
      <c r="CU10" s="75"/>
      <c r="CV10" s="75"/>
      <c r="CW10" s="76"/>
      <c r="CX10" s="60" t="s">
        <v>106</v>
      </c>
      <c r="CY10" s="61"/>
      <c r="CZ10" s="76" t="s">
        <v>94</v>
      </c>
      <c r="DA10" s="81" t="s">
        <v>85</v>
      </c>
      <c r="DB10" s="97" t="s">
        <v>57</v>
      </c>
    </row>
    <row r="11" spans="1:106" ht="30" customHeight="1" thickBot="1" x14ac:dyDescent="0.3">
      <c r="A11" s="93"/>
      <c r="B11" s="93"/>
      <c r="C11" s="93"/>
      <c r="D11" s="80"/>
      <c r="E11" s="102" t="s">
        <v>96</v>
      </c>
      <c r="F11" s="103"/>
      <c r="G11" s="103"/>
      <c r="H11" s="104"/>
      <c r="I11" s="102" t="s">
        <v>97</v>
      </c>
      <c r="J11" s="103"/>
      <c r="K11" s="103"/>
      <c r="L11" s="104"/>
      <c r="M11" s="102" t="s">
        <v>98</v>
      </c>
      <c r="N11" s="103"/>
      <c r="O11" s="103"/>
      <c r="P11" s="104"/>
      <c r="Q11" s="115" t="s">
        <v>81</v>
      </c>
      <c r="R11" s="116"/>
      <c r="S11" s="116"/>
      <c r="T11" s="117"/>
      <c r="U11" s="108"/>
      <c r="V11" s="109"/>
      <c r="W11" s="109"/>
      <c r="X11" s="110"/>
      <c r="Y11" s="80" t="s">
        <v>22</v>
      </c>
      <c r="Z11" s="80"/>
      <c r="AA11" s="80"/>
      <c r="AB11" s="80"/>
      <c r="AC11" s="80" t="s">
        <v>37</v>
      </c>
      <c r="AD11" s="80"/>
      <c r="AE11" s="80"/>
      <c r="AF11" s="80"/>
      <c r="AG11" s="80" t="s">
        <v>38</v>
      </c>
      <c r="AH11" s="80"/>
      <c r="AI11" s="80"/>
      <c r="AJ11" s="80"/>
      <c r="AK11" s="80" t="s">
        <v>61</v>
      </c>
      <c r="AL11" s="80"/>
      <c r="AM11" s="80"/>
      <c r="AN11" s="80"/>
      <c r="AO11" s="80" t="s">
        <v>88</v>
      </c>
      <c r="AP11" s="80"/>
      <c r="AQ11" s="80"/>
      <c r="AR11" s="80"/>
      <c r="AS11" s="115" t="s">
        <v>62</v>
      </c>
      <c r="AT11" s="116"/>
      <c r="AU11" s="116"/>
      <c r="AV11" s="117"/>
      <c r="AW11" s="91" t="s">
        <v>86</v>
      </c>
      <c r="AX11" s="91"/>
      <c r="AY11" s="91"/>
      <c r="AZ11" s="91"/>
      <c r="BA11" s="91" t="s">
        <v>80</v>
      </c>
      <c r="BB11" s="91"/>
      <c r="BC11" s="91"/>
      <c r="BD11" s="91"/>
      <c r="BE11" s="90" t="s">
        <v>45</v>
      </c>
      <c r="BF11" s="91"/>
      <c r="BG11" s="91"/>
      <c r="BH11" s="91"/>
      <c r="BI11" s="102" t="s">
        <v>47</v>
      </c>
      <c r="BJ11" s="103"/>
      <c r="BK11" s="103"/>
      <c r="BL11" s="104"/>
      <c r="BM11" s="102" t="s">
        <v>91</v>
      </c>
      <c r="BN11" s="103"/>
      <c r="BO11" s="103"/>
      <c r="BP11" s="103"/>
      <c r="BQ11" s="102" t="s">
        <v>83</v>
      </c>
      <c r="BR11" s="103"/>
      <c r="BS11" s="103"/>
      <c r="BT11" s="104"/>
      <c r="BU11" s="79"/>
      <c r="BV11" s="102" t="s">
        <v>59</v>
      </c>
      <c r="BW11" s="103"/>
      <c r="BX11" s="103"/>
      <c r="BY11" s="104"/>
      <c r="BZ11" s="115" t="s">
        <v>79</v>
      </c>
      <c r="CA11" s="116"/>
      <c r="CB11" s="116"/>
      <c r="CC11" s="117"/>
      <c r="CD11" s="80" t="s">
        <v>102</v>
      </c>
      <c r="CE11" s="80"/>
      <c r="CF11" s="80"/>
      <c r="CG11" s="80"/>
      <c r="CH11" s="115" t="s">
        <v>5</v>
      </c>
      <c r="CI11" s="116"/>
      <c r="CJ11" s="116"/>
      <c r="CK11" s="116"/>
      <c r="CL11" s="116"/>
      <c r="CM11" s="116"/>
      <c r="CN11" s="116"/>
      <c r="CO11" s="117"/>
      <c r="CP11" s="80" t="s">
        <v>53</v>
      </c>
      <c r="CQ11" s="80"/>
      <c r="CR11" s="80"/>
      <c r="CS11" s="80"/>
      <c r="CT11" s="77"/>
      <c r="CU11" s="78"/>
      <c r="CV11" s="78"/>
      <c r="CW11" s="79"/>
      <c r="CX11" s="3" t="s">
        <v>95</v>
      </c>
      <c r="CY11" s="3" t="s">
        <v>108</v>
      </c>
      <c r="CZ11" s="79"/>
      <c r="DA11" s="82"/>
      <c r="DB11" s="98"/>
    </row>
    <row r="12" spans="1:106" ht="87.75" customHeight="1" thickBot="1" x14ac:dyDescent="0.3">
      <c r="A12" s="111" t="s">
        <v>3</v>
      </c>
      <c r="B12" s="111"/>
      <c r="C12" s="21" t="s">
        <v>9</v>
      </c>
      <c r="D12" s="80"/>
      <c r="E12" s="20" t="s">
        <v>23</v>
      </c>
      <c r="F12" s="20" t="s">
        <v>35</v>
      </c>
      <c r="G12" s="20" t="s">
        <v>20</v>
      </c>
      <c r="H12" s="20" t="s">
        <v>21</v>
      </c>
      <c r="I12" s="20" t="s">
        <v>18</v>
      </c>
      <c r="J12" s="20" t="s">
        <v>19</v>
      </c>
      <c r="K12" s="20" t="s">
        <v>20</v>
      </c>
      <c r="L12" s="20" t="s">
        <v>21</v>
      </c>
      <c r="M12" s="20" t="s">
        <v>18</v>
      </c>
      <c r="N12" s="20" t="s">
        <v>19</v>
      </c>
      <c r="O12" s="20" t="s">
        <v>20</v>
      </c>
      <c r="P12" s="20" t="s">
        <v>21</v>
      </c>
      <c r="Q12" s="20" t="s">
        <v>18</v>
      </c>
      <c r="R12" s="20" t="s">
        <v>19</v>
      </c>
      <c r="S12" s="20" t="s">
        <v>20</v>
      </c>
      <c r="T12" s="20" t="s">
        <v>21</v>
      </c>
      <c r="U12" s="2" t="s">
        <v>17</v>
      </c>
      <c r="V12" s="3" t="s">
        <v>19</v>
      </c>
      <c r="W12" s="3" t="s">
        <v>20</v>
      </c>
      <c r="X12" s="3" t="s">
        <v>40</v>
      </c>
      <c r="Y12" s="20" t="s">
        <v>6</v>
      </c>
      <c r="Z12" s="20" t="s">
        <v>19</v>
      </c>
      <c r="AA12" s="20" t="s">
        <v>20</v>
      </c>
      <c r="AB12" s="20" t="s">
        <v>41</v>
      </c>
      <c r="AC12" s="20" t="s">
        <v>6</v>
      </c>
      <c r="AD12" s="20" t="s">
        <v>19</v>
      </c>
      <c r="AE12" s="20" t="s">
        <v>20</v>
      </c>
      <c r="AF12" s="20" t="s">
        <v>41</v>
      </c>
      <c r="AG12" s="20" t="s">
        <v>6</v>
      </c>
      <c r="AH12" s="20" t="s">
        <v>19</v>
      </c>
      <c r="AI12" s="20" t="s">
        <v>20</v>
      </c>
      <c r="AJ12" s="20" t="s">
        <v>41</v>
      </c>
      <c r="AK12" s="20" t="s">
        <v>39</v>
      </c>
      <c r="AL12" s="20" t="s">
        <v>19</v>
      </c>
      <c r="AM12" s="20" t="s">
        <v>20</v>
      </c>
      <c r="AN12" s="20" t="s">
        <v>42</v>
      </c>
      <c r="AO12" s="20" t="s">
        <v>7</v>
      </c>
      <c r="AP12" s="20" t="s">
        <v>19</v>
      </c>
      <c r="AQ12" s="20" t="s">
        <v>20</v>
      </c>
      <c r="AR12" s="20" t="s">
        <v>43</v>
      </c>
      <c r="AS12" s="20" t="s">
        <v>7</v>
      </c>
      <c r="AT12" s="20" t="s">
        <v>19</v>
      </c>
      <c r="AU12" s="20" t="s">
        <v>20</v>
      </c>
      <c r="AV12" s="20" t="s">
        <v>43</v>
      </c>
      <c r="AW12" s="20" t="s">
        <v>1</v>
      </c>
      <c r="AX12" s="20" t="s">
        <v>19</v>
      </c>
      <c r="AY12" s="20" t="s">
        <v>20</v>
      </c>
      <c r="AZ12" s="20" t="s">
        <v>44</v>
      </c>
      <c r="BA12" s="20" t="s">
        <v>1</v>
      </c>
      <c r="BB12" s="20" t="s">
        <v>19</v>
      </c>
      <c r="BC12" s="20" t="s">
        <v>20</v>
      </c>
      <c r="BD12" s="20" t="s">
        <v>44</v>
      </c>
      <c r="BE12" s="20" t="s">
        <v>1</v>
      </c>
      <c r="BF12" s="20" t="s">
        <v>19</v>
      </c>
      <c r="BG12" s="20" t="s">
        <v>20</v>
      </c>
      <c r="BH12" s="20" t="s">
        <v>44</v>
      </c>
      <c r="BI12" s="3" t="s">
        <v>82</v>
      </c>
      <c r="BJ12" s="3" t="s">
        <v>19</v>
      </c>
      <c r="BK12" s="3" t="s">
        <v>20</v>
      </c>
      <c r="BL12" s="3" t="s">
        <v>46</v>
      </c>
      <c r="BM12" s="3" t="s">
        <v>82</v>
      </c>
      <c r="BN12" s="3" t="s">
        <v>19</v>
      </c>
      <c r="BO12" s="3" t="s">
        <v>20</v>
      </c>
      <c r="BP12" s="3" t="s">
        <v>46</v>
      </c>
      <c r="BQ12" s="3" t="s">
        <v>82</v>
      </c>
      <c r="BR12" s="3" t="s">
        <v>19</v>
      </c>
      <c r="BS12" s="3" t="s">
        <v>20</v>
      </c>
      <c r="BT12" s="3" t="s">
        <v>46</v>
      </c>
      <c r="BU12" s="20" t="s">
        <v>48</v>
      </c>
      <c r="BV12" s="20" t="s">
        <v>99</v>
      </c>
      <c r="BW12" s="3" t="s">
        <v>19</v>
      </c>
      <c r="BX12" s="3" t="s">
        <v>20</v>
      </c>
      <c r="BY12" s="3" t="s">
        <v>49</v>
      </c>
      <c r="BZ12" s="20" t="s">
        <v>60</v>
      </c>
      <c r="CA12" s="20" t="s">
        <v>19</v>
      </c>
      <c r="CB12" s="20" t="s">
        <v>20</v>
      </c>
      <c r="CC12" s="20" t="s">
        <v>50</v>
      </c>
      <c r="CD12" s="3" t="s">
        <v>101</v>
      </c>
      <c r="CE12" s="20" t="s">
        <v>19</v>
      </c>
      <c r="CF12" s="20" t="s">
        <v>20</v>
      </c>
      <c r="CG12" s="20" t="s">
        <v>51</v>
      </c>
      <c r="CH12" s="20" t="s">
        <v>93</v>
      </c>
      <c r="CI12" s="20" t="s">
        <v>19</v>
      </c>
      <c r="CJ12" s="20" t="s">
        <v>20</v>
      </c>
      <c r="CK12" s="20" t="s">
        <v>52</v>
      </c>
      <c r="CL12" s="20" t="s">
        <v>92</v>
      </c>
      <c r="CM12" s="20" t="s">
        <v>19</v>
      </c>
      <c r="CN12" s="20" t="s">
        <v>20</v>
      </c>
      <c r="CO12" s="20" t="s">
        <v>52</v>
      </c>
      <c r="CP12" s="20" t="s">
        <v>104</v>
      </c>
      <c r="CQ12" s="20" t="s">
        <v>19</v>
      </c>
      <c r="CR12" s="20" t="s">
        <v>20</v>
      </c>
      <c r="CS12" s="20" t="s">
        <v>54</v>
      </c>
      <c r="CT12" s="3" t="s">
        <v>58</v>
      </c>
      <c r="CU12" s="3" t="s">
        <v>19</v>
      </c>
      <c r="CV12" s="3" t="s">
        <v>20</v>
      </c>
      <c r="CW12" s="3" t="s">
        <v>55</v>
      </c>
      <c r="CX12" s="3" t="s">
        <v>55</v>
      </c>
      <c r="CY12" s="3" t="s">
        <v>55</v>
      </c>
      <c r="CZ12" s="20" t="s">
        <v>56</v>
      </c>
      <c r="DA12" s="83"/>
      <c r="DB12" s="99"/>
    </row>
    <row r="13" spans="1:106" s="59" customFormat="1" ht="15.75" thickBot="1" x14ac:dyDescent="0.3">
      <c r="A13" s="47" t="s">
        <v>24</v>
      </c>
      <c r="B13" s="47"/>
      <c r="C13" s="56" t="s">
        <v>8</v>
      </c>
      <c r="D13" s="57">
        <v>44</v>
      </c>
      <c r="E13" s="48"/>
      <c r="F13" s="49"/>
      <c r="G13" s="49">
        <v>100</v>
      </c>
      <c r="H13" s="50">
        <f>SUM(E13*F13)/60</f>
        <v>0</v>
      </c>
      <c r="I13" s="51"/>
      <c r="J13" s="51"/>
      <c r="K13" s="51">
        <v>100</v>
      </c>
      <c r="L13" s="52"/>
      <c r="M13" s="52"/>
      <c r="N13" s="52"/>
      <c r="O13" s="52">
        <v>100</v>
      </c>
      <c r="P13" s="52"/>
      <c r="Q13" s="52"/>
      <c r="R13" s="52"/>
      <c r="S13" s="52">
        <v>50</v>
      </c>
      <c r="T13" s="52"/>
      <c r="U13" s="52"/>
      <c r="V13" s="52"/>
      <c r="W13" s="52">
        <v>30</v>
      </c>
      <c r="X13" s="52"/>
      <c r="Y13" s="53"/>
      <c r="Z13" s="54"/>
      <c r="AA13" s="54">
        <v>50</v>
      </c>
      <c r="AB13" s="52"/>
      <c r="AC13" s="55"/>
      <c r="AD13" s="54"/>
      <c r="AE13" s="54">
        <v>4</v>
      </c>
      <c r="AF13" s="52"/>
      <c r="AG13" s="55"/>
      <c r="AH13" s="54"/>
      <c r="AI13" s="54">
        <v>6</v>
      </c>
      <c r="AJ13" s="52"/>
      <c r="AK13" s="53"/>
      <c r="AL13" s="54"/>
      <c r="AM13" s="54"/>
      <c r="AN13" s="52"/>
      <c r="AO13" s="53"/>
      <c r="AP13" s="54"/>
      <c r="AQ13" s="54">
        <v>250</v>
      </c>
      <c r="AR13" s="52"/>
      <c r="AS13" s="52"/>
      <c r="AT13" s="52"/>
      <c r="AU13" s="52">
        <v>500</v>
      </c>
      <c r="AV13" s="52"/>
      <c r="AW13" s="52"/>
      <c r="AX13" s="52"/>
      <c r="AY13" s="52">
        <v>3</v>
      </c>
      <c r="AZ13" s="52"/>
      <c r="BA13" s="52"/>
      <c r="BB13" s="52"/>
      <c r="BC13" s="52">
        <v>2</v>
      </c>
      <c r="BD13" s="52"/>
      <c r="BE13" s="52"/>
      <c r="BF13" s="52"/>
      <c r="BG13" s="52">
        <v>1</v>
      </c>
      <c r="BH13" s="52"/>
      <c r="BI13" s="52"/>
      <c r="BJ13" s="52"/>
      <c r="BK13" s="52">
        <v>2</v>
      </c>
      <c r="BL13" s="52"/>
      <c r="BM13" s="52"/>
      <c r="BN13" s="52"/>
      <c r="BO13" s="52">
        <v>4</v>
      </c>
      <c r="BP13" s="52"/>
      <c r="BQ13" s="52"/>
      <c r="BR13" s="52"/>
      <c r="BS13" s="52">
        <v>4</v>
      </c>
      <c r="BT13" s="52"/>
      <c r="BU13" s="52"/>
      <c r="BV13" s="52"/>
      <c r="BW13" s="52"/>
      <c r="BX13" s="52">
        <v>20</v>
      </c>
      <c r="BY13" s="52"/>
      <c r="BZ13" s="52"/>
      <c r="CA13" s="52"/>
      <c r="CB13" s="52">
        <v>20</v>
      </c>
      <c r="CC13" s="52"/>
      <c r="CD13" s="52"/>
      <c r="CE13" s="52"/>
      <c r="CF13" s="52">
        <v>50</v>
      </c>
      <c r="CG13" s="52"/>
      <c r="CH13" s="52"/>
      <c r="CI13" s="52"/>
      <c r="CJ13" s="52">
        <v>1</v>
      </c>
      <c r="CK13" s="52"/>
      <c r="CL13" s="52"/>
      <c r="CM13" s="52"/>
      <c r="CN13" s="52" t="s">
        <v>103</v>
      </c>
      <c r="CO13" s="52"/>
      <c r="CP13" s="52"/>
      <c r="CQ13" s="52"/>
      <c r="CR13" s="52">
        <v>100</v>
      </c>
      <c r="CS13" s="52"/>
      <c r="CT13" s="52"/>
      <c r="CU13" s="52"/>
      <c r="CV13" s="52" t="s">
        <v>103</v>
      </c>
      <c r="CW13" s="52"/>
      <c r="CX13" s="52"/>
      <c r="CY13" s="52"/>
      <c r="CZ13" s="52"/>
      <c r="DA13" s="52"/>
      <c r="DB13" s="58">
        <f>SUM(H13+L13+P13+X13+AB13+AF13+AJ13+AN13+AR13+AV13+AZ13+BD13+BH13+BL13+BU13+BY13+CC13+CG13+CK13+CS13+CY13+CZ13+DA13)</f>
        <v>0</v>
      </c>
    </row>
    <row r="14" spans="1:106" ht="15.75" thickBot="1" x14ac:dyDescent="0.3">
      <c r="A14" s="22" t="s">
        <v>25</v>
      </c>
      <c r="B14" s="22"/>
      <c r="C14" s="23" t="s">
        <v>8</v>
      </c>
      <c r="D14" s="24">
        <v>44</v>
      </c>
      <c r="E14" s="42">
        <v>20</v>
      </c>
      <c r="F14" s="43">
        <v>7</v>
      </c>
      <c r="G14" s="36">
        <f t="shared" ref="G14:G23" si="0">SUM(60/F14)</f>
        <v>8.5714285714285712</v>
      </c>
      <c r="H14" s="37">
        <f t="shared" ref="H14:H23" si="1">SUM(E14*F14)/60</f>
        <v>2.3333333333333335</v>
      </c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9"/>
      <c r="V14" s="39"/>
      <c r="W14" s="39"/>
      <c r="X14" s="39"/>
      <c r="Y14" s="16"/>
      <c r="Z14" s="40"/>
      <c r="AA14" s="40"/>
      <c r="AB14" s="38"/>
      <c r="AC14" s="15"/>
      <c r="AD14" s="40"/>
      <c r="AE14" s="40"/>
      <c r="AF14" s="38"/>
      <c r="AG14" s="15"/>
      <c r="AH14" s="40"/>
      <c r="AI14" s="40"/>
      <c r="AJ14" s="38"/>
      <c r="AK14" s="16"/>
      <c r="AL14" s="40"/>
      <c r="AM14" s="40"/>
      <c r="AN14" s="38"/>
      <c r="AO14" s="16"/>
      <c r="AP14" s="40"/>
      <c r="AQ14" s="40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9"/>
      <c r="CY14" s="39"/>
      <c r="CZ14" s="38"/>
      <c r="DA14" s="38"/>
      <c r="DB14" s="41"/>
    </row>
    <row r="15" spans="1:106" ht="15.75" thickBot="1" x14ac:dyDescent="0.3">
      <c r="A15" s="22" t="s">
        <v>26</v>
      </c>
      <c r="B15" s="22"/>
      <c r="C15" s="23" t="s">
        <v>8</v>
      </c>
      <c r="D15" s="24">
        <v>44</v>
      </c>
      <c r="E15" s="42">
        <v>5</v>
      </c>
      <c r="F15" s="43">
        <v>5</v>
      </c>
      <c r="G15" s="36">
        <f t="shared" si="0"/>
        <v>12</v>
      </c>
      <c r="H15" s="37">
        <f t="shared" si="1"/>
        <v>0.41666666666666669</v>
      </c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9"/>
      <c r="V15" s="39"/>
      <c r="W15" s="39"/>
      <c r="X15" s="39"/>
      <c r="Y15" s="16"/>
      <c r="Z15" s="40"/>
      <c r="AA15" s="40"/>
      <c r="AB15" s="38"/>
      <c r="AC15" s="15"/>
      <c r="AD15" s="40"/>
      <c r="AE15" s="40"/>
      <c r="AF15" s="38"/>
      <c r="AG15" s="15"/>
      <c r="AH15" s="40"/>
      <c r="AI15" s="40"/>
      <c r="AJ15" s="38"/>
      <c r="AK15" s="16"/>
      <c r="AL15" s="40"/>
      <c r="AM15" s="40"/>
      <c r="AN15" s="38"/>
      <c r="AO15" s="16"/>
      <c r="AP15" s="40"/>
      <c r="AQ15" s="40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9"/>
      <c r="CY15" s="39"/>
      <c r="CZ15" s="38"/>
      <c r="DA15" s="38"/>
      <c r="DB15" s="41"/>
    </row>
    <row r="16" spans="1:106" ht="15.75" thickBot="1" x14ac:dyDescent="0.3">
      <c r="A16" s="22" t="s">
        <v>27</v>
      </c>
      <c r="B16" s="22"/>
      <c r="C16" s="23" t="s">
        <v>8</v>
      </c>
      <c r="D16" s="24">
        <v>44</v>
      </c>
      <c r="E16" s="42">
        <v>0</v>
      </c>
      <c r="F16" s="43">
        <v>6</v>
      </c>
      <c r="G16" s="36">
        <f t="shared" si="0"/>
        <v>10</v>
      </c>
      <c r="H16" s="44">
        <f t="shared" si="1"/>
        <v>0</v>
      </c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9"/>
      <c r="V16" s="39"/>
      <c r="W16" s="39"/>
      <c r="X16" s="39"/>
      <c r="Y16" s="16"/>
      <c r="Z16" s="40"/>
      <c r="AA16" s="40"/>
      <c r="AB16" s="38"/>
      <c r="AC16" s="15"/>
      <c r="AD16" s="40"/>
      <c r="AE16" s="40"/>
      <c r="AF16" s="38"/>
      <c r="AG16" s="15"/>
      <c r="AH16" s="40"/>
      <c r="AI16" s="40"/>
      <c r="AJ16" s="38"/>
      <c r="AK16" s="16"/>
      <c r="AL16" s="40"/>
      <c r="AM16" s="40"/>
      <c r="AN16" s="38"/>
      <c r="AO16" s="16"/>
      <c r="AP16" s="40"/>
      <c r="AQ16" s="40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9"/>
      <c r="CY16" s="39"/>
      <c r="CZ16" s="38"/>
      <c r="DA16" s="38"/>
      <c r="DB16" s="45"/>
    </row>
    <row r="17" spans="1:106" ht="15.75" thickBot="1" x14ac:dyDescent="0.3">
      <c r="A17" s="22" t="s">
        <v>28</v>
      </c>
      <c r="B17" s="22"/>
      <c r="C17" s="23" t="s">
        <v>8</v>
      </c>
      <c r="D17" s="24">
        <v>44</v>
      </c>
      <c r="E17" s="42">
        <v>22</v>
      </c>
      <c r="F17" s="43">
        <v>6</v>
      </c>
      <c r="G17" s="36">
        <f t="shared" si="0"/>
        <v>10</v>
      </c>
      <c r="H17" s="37">
        <f t="shared" si="1"/>
        <v>2.2000000000000002</v>
      </c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9"/>
      <c r="V17" s="39"/>
      <c r="W17" s="39"/>
      <c r="X17" s="39"/>
      <c r="Y17" s="16"/>
      <c r="Z17" s="40"/>
      <c r="AA17" s="40"/>
      <c r="AB17" s="38"/>
      <c r="AC17" s="15"/>
      <c r="AD17" s="40"/>
      <c r="AE17" s="40"/>
      <c r="AF17" s="38"/>
      <c r="AG17" s="15"/>
      <c r="AH17" s="40"/>
      <c r="AI17" s="40"/>
      <c r="AJ17" s="38"/>
      <c r="AK17" s="16"/>
      <c r="AL17" s="40"/>
      <c r="AM17" s="40"/>
      <c r="AN17" s="38"/>
      <c r="AO17" s="16"/>
      <c r="AP17" s="40"/>
      <c r="AQ17" s="40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9"/>
      <c r="CY17" s="39"/>
      <c r="CZ17" s="38"/>
      <c r="DA17" s="38"/>
      <c r="DB17" s="41"/>
    </row>
    <row r="18" spans="1:106" ht="15.75" thickBot="1" x14ac:dyDescent="0.3">
      <c r="A18" s="22" t="s">
        <v>29</v>
      </c>
      <c r="B18" s="22"/>
      <c r="C18" s="23" t="s">
        <v>32</v>
      </c>
      <c r="D18" s="24">
        <v>44</v>
      </c>
      <c r="E18" s="42">
        <v>380</v>
      </c>
      <c r="F18" s="43">
        <v>4</v>
      </c>
      <c r="G18" s="36">
        <f t="shared" si="0"/>
        <v>15</v>
      </c>
      <c r="H18" s="37">
        <f t="shared" si="1"/>
        <v>25.333333333333332</v>
      </c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16"/>
      <c r="Z18" s="40"/>
      <c r="AA18" s="40"/>
      <c r="AB18" s="38"/>
      <c r="AC18" s="15"/>
      <c r="AD18" s="40"/>
      <c r="AE18" s="40"/>
      <c r="AF18" s="38"/>
      <c r="AG18" s="15"/>
      <c r="AH18" s="40"/>
      <c r="AI18" s="40"/>
      <c r="AJ18" s="38"/>
      <c r="AK18" s="16"/>
      <c r="AL18" s="40"/>
      <c r="AM18" s="40"/>
      <c r="AN18" s="38"/>
      <c r="AO18" s="16"/>
      <c r="AP18" s="40"/>
      <c r="AQ18" s="40"/>
      <c r="AR18" s="38"/>
      <c r="AS18" s="38"/>
      <c r="AT18" s="38"/>
      <c r="AU18" s="38"/>
      <c r="AV18" s="38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/>
      <c r="BS18" s="46"/>
      <c r="BT18" s="46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9"/>
      <c r="CY18" s="39"/>
      <c r="CZ18" s="38"/>
      <c r="DA18" s="38"/>
      <c r="DB18" s="41"/>
    </row>
    <row r="19" spans="1:106" ht="15.75" thickBot="1" x14ac:dyDescent="0.3">
      <c r="A19" s="22" t="s">
        <v>30</v>
      </c>
      <c r="B19" s="22"/>
      <c r="C19" s="23" t="s">
        <v>32</v>
      </c>
      <c r="D19" s="24">
        <v>33</v>
      </c>
      <c r="E19" s="42">
        <v>20</v>
      </c>
      <c r="F19" s="43">
        <v>3</v>
      </c>
      <c r="G19" s="36">
        <f t="shared" si="0"/>
        <v>20</v>
      </c>
      <c r="H19" s="37">
        <f t="shared" si="1"/>
        <v>1</v>
      </c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16"/>
      <c r="Z19" s="40"/>
      <c r="AA19" s="40"/>
      <c r="AB19" s="38"/>
      <c r="AC19" s="15"/>
      <c r="AD19" s="40"/>
      <c r="AE19" s="40"/>
      <c r="AF19" s="38"/>
      <c r="AG19" s="15"/>
      <c r="AH19" s="40"/>
      <c r="AI19" s="40"/>
      <c r="AJ19" s="38"/>
      <c r="AK19" s="16"/>
      <c r="AL19" s="40"/>
      <c r="AM19" s="40"/>
      <c r="AN19" s="38"/>
      <c r="AO19" s="16"/>
      <c r="AP19" s="40"/>
      <c r="AQ19" s="40"/>
      <c r="AR19" s="38"/>
      <c r="AS19" s="38"/>
      <c r="AT19" s="38"/>
      <c r="AU19" s="38"/>
      <c r="AV19" s="38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  <c r="BK19" s="46"/>
      <c r="BL19" s="46"/>
      <c r="BM19" s="46"/>
      <c r="BN19" s="46"/>
      <c r="BO19" s="46"/>
      <c r="BP19" s="46"/>
      <c r="BQ19" s="46"/>
      <c r="BR19" s="46"/>
      <c r="BS19" s="46"/>
      <c r="BT19" s="46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9"/>
      <c r="CY19" s="39"/>
      <c r="CZ19" s="38"/>
      <c r="DA19" s="38"/>
      <c r="DB19" s="41"/>
    </row>
    <row r="20" spans="1:106" ht="15.75" thickBot="1" x14ac:dyDescent="0.3">
      <c r="A20" s="22" t="s">
        <v>31</v>
      </c>
      <c r="B20" s="22"/>
      <c r="C20" s="23" t="s">
        <v>32</v>
      </c>
      <c r="D20" s="24">
        <v>22</v>
      </c>
      <c r="E20" s="42">
        <v>200</v>
      </c>
      <c r="F20" s="43">
        <v>4</v>
      </c>
      <c r="G20" s="36">
        <f t="shared" si="0"/>
        <v>15</v>
      </c>
      <c r="H20" s="37">
        <f t="shared" si="1"/>
        <v>13.333333333333334</v>
      </c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16"/>
      <c r="Z20" s="40"/>
      <c r="AA20" s="40"/>
      <c r="AB20" s="38"/>
      <c r="AC20" s="15"/>
      <c r="AD20" s="40"/>
      <c r="AE20" s="40"/>
      <c r="AF20" s="38"/>
      <c r="AG20" s="15"/>
      <c r="AH20" s="40"/>
      <c r="AI20" s="40"/>
      <c r="AJ20" s="38"/>
      <c r="AK20" s="16"/>
      <c r="AL20" s="40"/>
      <c r="AM20" s="40"/>
      <c r="AN20" s="38"/>
      <c r="AO20" s="16"/>
      <c r="AP20" s="40"/>
      <c r="AQ20" s="40"/>
      <c r="AR20" s="38"/>
      <c r="AS20" s="38"/>
      <c r="AT20" s="38"/>
      <c r="AU20" s="38"/>
      <c r="AV20" s="38"/>
      <c r="AW20" s="46"/>
      <c r="AX20" s="46"/>
      <c r="AY20" s="46"/>
      <c r="AZ20" s="46"/>
      <c r="BA20" s="46"/>
      <c r="BB20" s="46"/>
      <c r="BC20" s="46"/>
      <c r="BD20" s="46"/>
      <c r="BE20" s="46"/>
      <c r="BF20" s="46"/>
      <c r="BG20" s="46"/>
      <c r="BH20" s="46"/>
      <c r="BI20" s="46"/>
      <c r="BJ20" s="46"/>
      <c r="BK20" s="46"/>
      <c r="BL20" s="46"/>
      <c r="BM20" s="46"/>
      <c r="BN20" s="46"/>
      <c r="BO20" s="46"/>
      <c r="BP20" s="46"/>
      <c r="BQ20" s="46"/>
      <c r="BR20" s="46"/>
      <c r="BS20" s="46"/>
      <c r="BT20" s="46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9"/>
      <c r="CY20" s="39"/>
      <c r="CZ20" s="38"/>
      <c r="DA20" s="38"/>
      <c r="DB20" s="41"/>
    </row>
    <row r="21" spans="1:106" ht="16.5" thickBot="1" x14ac:dyDescent="0.3">
      <c r="A21" s="89" t="s">
        <v>36</v>
      </c>
      <c r="B21" s="89"/>
      <c r="C21" s="89"/>
      <c r="D21" s="25">
        <f>SUM(D13+D14+D15+D16+D17)</f>
        <v>220</v>
      </c>
      <c r="E21" s="8">
        <f>SUM(E13+E14+E15+E16+E17)</f>
        <v>47</v>
      </c>
      <c r="F21" s="5">
        <f>SUM(F13+F14+F15+F16+F17)</f>
        <v>24</v>
      </c>
      <c r="G21" s="7">
        <f t="shared" si="0"/>
        <v>2.5</v>
      </c>
      <c r="H21" s="10">
        <f t="shared" si="1"/>
        <v>18.8</v>
      </c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19"/>
      <c r="V21" s="19"/>
      <c r="W21" s="19"/>
      <c r="X21" s="19"/>
      <c r="Y21" s="17"/>
      <c r="Z21" s="5"/>
      <c r="AA21" s="5"/>
      <c r="AB21" s="4"/>
      <c r="AC21" s="17"/>
      <c r="AD21" s="18"/>
      <c r="AE21" s="18"/>
      <c r="AF21" s="19"/>
      <c r="AG21" s="17"/>
      <c r="AH21" s="18"/>
      <c r="AI21" s="18"/>
      <c r="AJ21" s="19"/>
      <c r="AK21" s="17"/>
      <c r="AL21" s="18"/>
      <c r="AM21" s="18"/>
      <c r="AN21" s="19"/>
      <c r="AO21" s="11"/>
      <c r="AP21" s="5"/>
      <c r="AQ21" s="5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19"/>
      <c r="DA21" s="19"/>
      <c r="DB21" s="14"/>
    </row>
    <row r="22" spans="1:106" ht="16.5" thickBot="1" x14ac:dyDescent="0.3">
      <c r="A22" s="89" t="s">
        <v>33</v>
      </c>
      <c r="B22" s="89"/>
      <c r="C22" s="89"/>
      <c r="D22" s="26">
        <f>SUM(D18+D19+D20)</f>
        <v>99</v>
      </c>
      <c r="E22" s="8">
        <f>SUM(E18+E19+E20)</f>
        <v>600</v>
      </c>
      <c r="F22" s="5">
        <f>SUM(F18+F19+F20)</f>
        <v>11</v>
      </c>
      <c r="G22" s="7">
        <f t="shared" si="0"/>
        <v>5.4545454545454541</v>
      </c>
      <c r="H22" s="10">
        <f t="shared" si="1"/>
        <v>110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11"/>
      <c r="Z22" s="5"/>
      <c r="AA22" s="5"/>
      <c r="AB22" s="4"/>
      <c r="AC22" s="11"/>
      <c r="AD22" s="5"/>
      <c r="AE22" s="5"/>
      <c r="AF22" s="4"/>
      <c r="AG22" s="11"/>
      <c r="AH22" s="5"/>
      <c r="AI22" s="5"/>
      <c r="AJ22" s="4"/>
      <c r="AK22" s="11"/>
      <c r="AL22" s="5"/>
      <c r="AM22" s="5"/>
      <c r="AN22" s="4"/>
      <c r="AO22" s="11"/>
      <c r="AP22" s="5"/>
      <c r="AQ22" s="5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14"/>
    </row>
    <row r="23" spans="1:106" ht="16.5" thickBot="1" x14ac:dyDescent="0.3">
      <c r="A23" s="100" t="s">
        <v>34</v>
      </c>
      <c r="B23" s="101"/>
      <c r="C23" s="101"/>
      <c r="D23" s="27">
        <f>SUM(D21+D22)</f>
        <v>319</v>
      </c>
      <c r="E23" s="9">
        <f>SUM(E21+E22)</f>
        <v>647</v>
      </c>
      <c r="F23" s="9">
        <f t="shared" ref="F23" si="2">SUM(F21+F22)</f>
        <v>35</v>
      </c>
      <c r="G23" s="7">
        <f t="shared" si="0"/>
        <v>1.7142857142857142</v>
      </c>
      <c r="H23" s="10">
        <f t="shared" si="1"/>
        <v>377.41666666666669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12"/>
      <c r="Z23" s="12"/>
      <c r="AA23" s="12"/>
      <c r="AB23" s="12"/>
      <c r="AC23" s="12"/>
      <c r="AD23" s="12"/>
      <c r="AE23" s="12"/>
      <c r="AF23" s="12"/>
      <c r="AG23" s="12"/>
      <c r="AH23" s="9"/>
      <c r="AI23" s="9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4"/>
    </row>
    <row r="26" spans="1:106" ht="15.75" thickBot="1" x14ac:dyDescent="0.3"/>
    <row r="27" spans="1:106" ht="16.5" customHeight="1" thickBot="1" x14ac:dyDescent="0.3">
      <c r="A27" s="84" t="s">
        <v>63</v>
      </c>
      <c r="B27" s="85"/>
      <c r="C27" s="85"/>
      <c r="D27" s="85"/>
      <c r="E27" s="85"/>
      <c r="F27" s="85"/>
      <c r="G27" s="85"/>
      <c r="H27" s="86"/>
      <c r="I27" s="84" t="s">
        <v>64</v>
      </c>
      <c r="J27" s="85"/>
      <c r="K27" s="85"/>
      <c r="L27" s="85"/>
      <c r="M27" s="85"/>
      <c r="N27" s="86"/>
    </row>
    <row r="28" spans="1:106" ht="63.75" thickBot="1" x14ac:dyDescent="0.3">
      <c r="A28" s="123" t="s">
        <v>65</v>
      </c>
      <c r="B28" s="124"/>
      <c r="C28" s="125"/>
      <c r="D28" s="126" t="s">
        <v>109</v>
      </c>
      <c r="E28" s="127" t="s">
        <v>66</v>
      </c>
      <c r="F28" s="128" t="s">
        <v>67</v>
      </c>
      <c r="G28" s="123" t="s">
        <v>68</v>
      </c>
      <c r="H28" s="125"/>
      <c r="I28" s="87" t="s">
        <v>76</v>
      </c>
      <c r="J28" s="88"/>
      <c r="K28" s="87" t="s">
        <v>75</v>
      </c>
      <c r="L28" s="88"/>
      <c r="M28" s="87" t="s">
        <v>74</v>
      </c>
      <c r="N28" s="88"/>
    </row>
    <row r="29" spans="1:106" ht="60.75" thickBot="1" x14ac:dyDescent="0.3">
      <c r="A29" s="150" t="s">
        <v>3</v>
      </c>
      <c r="B29" s="151"/>
      <c r="C29" s="152" t="s">
        <v>72</v>
      </c>
      <c r="D29" s="152" t="s">
        <v>69</v>
      </c>
      <c r="E29" s="152" t="s">
        <v>69</v>
      </c>
      <c r="F29" s="152" t="s">
        <v>69</v>
      </c>
      <c r="G29" s="152" t="s">
        <v>70</v>
      </c>
      <c r="H29" s="152" t="s">
        <v>71</v>
      </c>
      <c r="I29" s="153" t="s">
        <v>110</v>
      </c>
      <c r="J29" s="154" t="s">
        <v>73</v>
      </c>
      <c r="K29" s="153" t="s">
        <v>111</v>
      </c>
      <c r="L29" s="154" t="s">
        <v>73</v>
      </c>
      <c r="M29" s="153" t="s">
        <v>112</v>
      </c>
      <c r="N29" s="155" t="s">
        <v>73</v>
      </c>
    </row>
    <row r="30" spans="1:106" x14ac:dyDescent="0.25">
      <c r="A30" s="140" t="s">
        <v>24</v>
      </c>
      <c r="B30" s="141"/>
      <c r="C30" s="142" t="s">
        <v>8</v>
      </c>
      <c r="D30" s="143">
        <v>15</v>
      </c>
      <c r="E30" s="144">
        <v>12</v>
      </c>
      <c r="F30" s="144">
        <v>6</v>
      </c>
      <c r="G30" s="145">
        <f>SUM(D30:F30)</f>
        <v>33</v>
      </c>
      <c r="H30" s="146">
        <f>+G30/5</f>
        <v>6.6</v>
      </c>
      <c r="I30" s="147">
        <f>E13*49.6</f>
        <v>0</v>
      </c>
      <c r="J30" s="148">
        <f>E13*(49.6-H30)</f>
        <v>0</v>
      </c>
      <c r="K30" s="148">
        <f>+I13*49.6</f>
        <v>0</v>
      </c>
      <c r="L30" s="148">
        <f>+I13*(49.6-H30)</f>
        <v>0</v>
      </c>
      <c r="M30" s="148">
        <f>+M13*49.6</f>
        <v>0</v>
      </c>
      <c r="N30" s="149">
        <f>+M13*(49.6-H30)</f>
        <v>0</v>
      </c>
    </row>
    <row r="31" spans="1:106" x14ac:dyDescent="0.25">
      <c r="A31" s="130"/>
      <c r="B31" s="33"/>
      <c r="C31" s="33"/>
      <c r="D31" s="34"/>
      <c r="E31" s="35"/>
      <c r="F31" s="35"/>
      <c r="G31" s="35"/>
      <c r="H31" s="129">
        <f>+G31/5</f>
        <v>0</v>
      </c>
      <c r="I31" s="29">
        <f t="shared" ref="I31:I39" si="3">E14*49.6</f>
        <v>992</v>
      </c>
      <c r="J31" s="32">
        <f t="shared" ref="J31:J39" si="4">E14*(49.6-H31)</f>
        <v>992</v>
      </c>
      <c r="K31" s="32">
        <f t="shared" ref="K31:K39" si="5">+I14*49.6</f>
        <v>0</v>
      </c>
      <c r="L31" s="32">
        <f t="shared" ref="L31:L39" si="6">+I14*(49.6-H31)</f>
        <v>0</v>
      </c>
      <c r="M31" s="32">
        <f t="shared" ref="M31:M39" si="7">+M14*49.6</f>
        <v>0</v>
      </c>
      <c r="N31" s="131">
        <f t="shared" ref="N31:N39" si="8">+M14*(49.6-H31)</f>
        <v>0</v>
      </c>
    </row>
    <row r="32" spans="1:106" x14ac:dyDescent="0.25">
      <c r="A32" s="130"/>
      <c r="B32" s="33"/>
      <c r="C32" s="33"/>
      <c r="D32" s="34"/>
      <c r="E32" s="35"/>
      <c r="F32" s="35"/>
      <c r="G32" s="35"/>
      <c r="H32" s="129">
        <f t="shared" ref="H32:H39" si="9">+G32/5</f>
        <v>0</v>
      </c>
      <c r="I32" s="29">
        <f t="shared" si="3"/>
        <v>248</v>
      </c>
      <c r="J32" s="32">
        <f t="shared" si="4"/>
        <v>248</v>
      </c>
      <c r="K32" s="32">
        <f t="shared" si="5"/>
        <v>0</v>
      </c>
      <c r="L32" s="32">
        <f t="shared" si="6"/>
        <v>0</v>
      </c>
      <c r="M32" s="32">
        <f t="shared" si="7"/>
        <v>0</v>
      </c>
      <c r="N32" s="131">
        <f t="shared" si="8"/>
        <v>0</v>
      </c>
    </row>
    <row r="33" spans="1:14" x14ac:dyDescent="0.25">
      <c r="A33" s="130"/>
      <c r="B33" s="33"/>
      <c r="C33" s="33"/>
      <c r="D33" s="34"/>
      <c r="E33" s="35"/>
      <c r="F33" s="35"/>
      <c r="G33" s="35"/>
      <c r="H33" s="129">
        <f t="shared" si="9"/>
        <v>0</v>
      </c>
      <c r="I33" s="29">
        <f t="shared" si="3"/>
        <v>0</v>
      </c>
      <c r="J33" s="32">
        <f t="shared" si="4"/>
        <v>0</v>
      </c>
      <c r="K33" s="32">
        <f t="shared" si="5"/>
        <v>0</v>
      </c>
      <c r="L33" s="32">
        <f t="shared" si="6"/>
        <v>0</v>
      </c>
      <c r="M33" s="32">
        <f t="shared" si="7"/>
        <v>0</v>
      </c>
      <c r="N33" s="131">
        <f t="shared" si="8"/>
        <v>0</v>
      </c>
    </row>
    <row r="34" spans="1:14" x14ac:dyDescent="0.25">
      <c r="A34" s="130"/>
      <c r="B34" s="33"/>
      <c r="C34" s="33"/>
      <c r="D34" s="34"/>
      <c r="E34" s="35"/>
      <c r="F34" s="35"/>
      <c r="G34" s="35"/>
      <c r="H34" s="129">
        <f t="shared" si="9"/>
        <v>0</v>
      </c>
      <c r="I34" s="29">
        <f t="shared" si="3"/>
        <v>1091.2</v>
      </c>
      <c r="J34" s="32">
        <f t="shared" si="4"/>
        <v>1091.2</v>
      </c>
      <c r="K34" s="32">
        <f t="shared" si="5"/>
        <v>0</v>
      </c>
      <c r="L34" s="32">
        <f t="shared" si="6"/>
        <v>0</v>
      </c>
      <c r="M34" s="32">
        <f t="shared" si="7"/>
        <v>0</v>
      </c>
      <c r="N34" s="131">
        <f t="shared" si="8"/>
        <v>0</v>
      </c>
    </row>
    <row r="35" spans="1:14" x14ac:dyDescent="0.25">
      <c r="A35" s="130"/>
      <c r="B35" s="33"/>
      <c r="C35" s="33"/>
      <c r="D35" s="34"/>
      <c r="E35" s="35"/>
      <c r="F35" s="35"/>
      <c r="G35" s="35"/>
      <c r="H35" s="129">
        <f t="shared" si="9"/>
        <v>0</v>
      </c>
      <c r="I35" s="29">
        <f t="shared" si="3"/>
        <v>18848</v>
      </c>
      <c r="J35" s="32">
        <f t="shared" si="4"/>
        <v>18848</v>
      </c>
      <c r="K35" s="32">
        <f t="shared" si="5"/>
        <v>0</v>
      </c>
      <c r="L35" s="32">
        <f t="shared" si="6"/>
        <v>0</v>
      </c>
      <c r="M35" s="32">
        <f t="shared" si="7"/>
        <v>0</v>
      </c>
      <c r="N35" s="131">
        <f t="shared" si="8"/>
        <v>0</v>
      </c>
    </row>
    <row r="36" spans="1:14" x14ac:dyDescent="0.25">
      <c r="A36" s="130"/>
      <c r="B36" s="33"/>
      <c r="C36" s="33"/>
      <c r="D36" s="34"/>
      <c r="E36" s="35"/>
      <c r="F36" s="35"/>
      <c r="G36" s="35"/>
      <c r="H36" s="129">
        <f t="shared" si="9"/>
        <v>0</v>
      </c>
      <c r="I36" s="29">
        <f t="shared" si="3"/>
        <v>992</v>
      </c>
      <c r="J36" s="32">
        <f t="shared" si="4"/>
        <v>992</v>
      </c>
      <c r="K36" s="32">
        <f t="shared" si="5"/>
        <v>0</v>
      </c>
      <c r="L36" s="32">
        <f t="shared" si="6"/>
        <v>0</v>
      </c>
      <c r="M36" s="32">
        <f t="shared" si="7"/>
        <v>0</v>
      </c>
      <c r="N36" s="131">
        <f t="shared" si="8"/>
        <v>0</v>
      </c>
    </row>
    <row r="37" spans="1:14" x14ac:dyDescent="0.25">
      <c r="A37" s="130"/>
      <c r="B37" s="33"/>
      <c r="C37" s="33"/>
      <c r="D37" s="34"/>
      <c r="E37" s="35"/>
      <c r="F37" s="35"/>
      <c r="G37" s="35"/>
      <c r="H37" s="129">
        <f t="shared" si="9"/>
        <v>0</v>
      </c>
      <c r="I37" s="29">
        <f t="shared" si="3"/>
        <v>9920</v>
      </c>
      <c r="J37" s="32">
        <f t="shared" si="4"/>
        <v>9920</v>
      </c>
      <c r="K37" s="32">
        <f t="shared" si="5"/>
        <v>0</v>
      </c>
      <c r="L37" s="32">
        <f t="shared" si="6"/>
        <v>0</v>
      </c>
      <c r="M37" s="32">
        <f t="shared" si="7"/>
        <v>0</v>
      </c>
      <c r="N37" s="131">
        <f t="shared" si="8"/>
        <v>0</v>
      </c>
    </row>
    <row r="38" spans="1:14" x14ac:dyDescent="0.25">
      <c r="A38" s="130"/>
      <c r="B38" s="33"/>
      <c r="C38" s="33"/>
      <c r="D38" s="34"/>
      <c r="E38" s="35"/>
      <c r="F38" s="35"/>
      <c r="G38" s="35"/>
      <c r="H38" s="129">
        <f t="shared" si="9"/>
        <v>0</v>
      </c>
      <c r="I38" s="29">
        <f t="shared" si="3"/>
        <v>2331.2000000000003</v>
      </c>
      <c r="J38" s="32">
        <f t="shared" si="4"/>
        <v>2331.2000000000003</v>
      </c>
      <c r="K38" s="32">
        <f t="shared" si="5"/>
        <v>0</v>
      </c>
      <c r="L38" s="32">
        <f t="shared" si="6"/>
        <v>0</v>
      </c>
      <c r="M38" s="32">
        <f t="shared" si="7"/>
        <v>0</v>
      </c>
      <c r="N38" s="131">
        <f t="shared" si="8"/>
        <v>0</v>
      </c>
    </row>
    <row r="39" spans="1:14" ht="15.75" thickBot="1" x14ac:dyDescent="0.3">
      <c r="A39" s="132"/>
      <c r="B39" s="133"/>
      <c r="C39" s="133"/>
      <c r="D39" s="134"/>
      <c r="E39" s="135"/>
      <c r="F39" s="135"/>
      <c r="G39" s="135"/>
      <c r="H39" s="136">
        <f t="shared" si="9"/>
        <v>0</v>
      </c>
      <c r="I39" s="137">
        <f t="shared" si="3"/>
        <v>29760</v>
      </c>
      <c r="J39" s="138">
        <f t="shared" si="4"/>
        <v>29760</v>
      </c>
      <c r="K39" s="138">
        <f t="shared" si="5"/>
        <v>0</v>
      </c>
      <c r="L39" s="138">
        <f t="shared" si="6"/>
        <v>0</v>
      </c>
      <c r="M39" s="138">
        <f t="shared" si="7"/>
        <v>0</v>
      </c>
      <c r="N39" s="139">
        <f t="shared" si="8"/>
        <v>0</v>
      </c>
    </row>
    <row r="40" spans="1:14" x14ac:dyDescent="0.25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</row>
  </sheetData>
  <mergeCells count="61">
    <mergeCell ref="A27:H27"/>
    <mergeCell ref="CH11:CO11"/>
    <mergeCell ref="BA11:BD11"/>
    <mergeCell ref="BU10:BU11"/>
    <mergeCell ref="BV11:BY11"/>
    <mergeCell ref="BZ11:CC11"/>
    <mergeCell ref="CD11:CG11"/>
    <mergeCell ref="CD10:CS10"/>
    <mergeCell ref="BV10:CC10"/>
    <mergeCell ref="BI11:BL11"/>
    <mergeCell ref="Q11:T11"/>
    <mergeCell ref="E10:T10"/>
    <mergeCell ref="BM11:BP11"/>
    <mergeCell ref="BQ11:BT11"/>
    <mergeCell ref="BI10:BT10"/>
    <mergeCell ref="A1:L1"/>
    <mergeCell ref="DB10:DB12"/>
    <mergeCell ref="A23:C23"/>
    <mergeCell ref="AC11:AF11"/>
    <mergeCell ref="AG11:AJ11"/>
    <mergeCell ref="AK11:AN11"/>
    <mergeCell ref="AO11:AR11"/>
    <mergeCell ref="M11:P11"/>
    <mergeCell ref="U10:X11"/>
    <mergeCell ref="Y11:AB11"/>
    <mergeCell ref="A12:B12"/>
    <mergeCell ref="E11:H11"/>
    <mergeCell ref="I11:L11"/>
    <mergeCell ref="Y10:AN10"/>
    <mergeCell ref="D10:D12"/>
    <mergeCell ref="CZ10:CZ11"/>
    <mergeCell ref="DA10:DA12"/>
    <mergeCell ref="A29:B29"/>
    <mergeCell ref="G28:H28"/>
    <mergeCell ref="K28:L28"/>
    <mergeCell ref="A28:C28"/>
    <mergeCell ref="M28:N28"/>
    <mergeCell ref="I27:N27"/>
    <mergeCell ref="I28:J28"/>
    <mergeCell ref="A22:C22"/>
    <mergeCell ref="A21:C21"/>
    <mergeCell ref="BE11:BH11"/>
    <mergeCell ref="AW10:BH10"/>
    <mergeCell ref="AW11:AZ11"/>
    <mergeCell ref="A10:C11"/>
    <mergeCell ref="CX10:CY10"/>
    <mergeCell ref="A8:B8"/>
    <mergeCell ref="C3:L3"/>
    <mergeCell ref="C4:L4"/>
    <mergeCell ref="C5:L5"/>
    <mergeCell ref="C6:L6"/>
    <mergeCell ref="C7:L7"/>
    <mergeCell ref="A3:B3"/>
    <mergeCell ref="A4:B4"/>
    <mergeCell ref="A5:B5"/>
    <mergeCell ref="A6:B6"/>
    <mergeCell ref="A7:B7"/>
    <mergeCell ref="CT10:CW11"/>
    <mergeCell ref="CP11:CS11"/>
    <mergeCell ref="AS11:AV11"/>
    <mergeCell ref="AO10:AV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Levantamiento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Inostroza</dc:creator>
  <cp:lastModifiedBy>mariamolina</cp:lastModifiedBy>
  <dcterms:created xsi:type="dcterms:W3CDTF">2015-06-23T15:25:45Z</dcterms:created>
  <dcterms:modified xsi:type="dcterms:W3CDTF">2018-12-15T00:05:18Z</dcterms:modified>
</cp:coreProperties>
</file>